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showInkAnnotation="0" codeName="ThisWorkbook" defaultThemeVersion="124226"/>
  <mc:AlternateContent xmlns:mc="http://schemas.openxmlformats.org/markup-compatibility/2006">
    <mc:Choice Requires="x15">
      <x15ac:absPath xmlns:x15ac="http://schemas.microsoft.com/office/spreadsheetml/2010/11/ac" url="http://getorganized/cases/RAP/RAP-2011-00040/Dokumenter/Risikorapport 2024/Skemaer/"/>
    </mc:Choice>
  </mc:AlternateContent>
  <xr:revisionPtr revIDLastSave="0" documentId="13_ncr:1_{FD4C3B87-4E92-43CA-A195-2832A4BF16AB}" xr6:coauthVersionLast="47" xr6:coauthVersionMax="47" xr10:uidLastSave="{00000000-0000-0000-0000-000000000000}"/>
  <bookViews>
    <workbookView xWindow="-105" yWindow="0" windowWidth="26010" windowHeight="20985" tabRatio="858" xr2:uid="{00000000-000D-0000-FFFF-FFFF00000000}"/>
  </bookViews>
  <sheets>
    <sheet name="Attestation" sheetId="130" r:id="rId1"/>
    <sheet name="Index" sheetId="167" r:id="rId2"/>
    <sheet name="A1" sheetId="171" r:id="rId3"/>
    <sheet name="A2" sheetId="172" r:id="rId4"/>
    <sheet name="B1" sheetId="173" r:id="rId5"/>
    <sheet name="B2" sheetId="174" r:id="rId6"/>
    <sheet name="C0" sheetId="175" r:id="rId7"/>
    <sheet name="C1" sheetId="176" r:id="rId8"/>
    <sheet name="D1" sheetId="177" r:id="rId9"/>
    <sheet name="D2" sheetId="178" r:id="rId10"/>
    <sheet name="D5" sheetId="179" r:id="rId11"/>
    <sheet name="E2" sheetId="180" r:id="rId12"/>
    <sheet name="E2a" sheetId="181" r:id="rId13"/>
    <sheet name="E3" sheetId="182" r:id="rId14"/>
    <sheet name="E5" sheetId="183" r:id="rId15"/>
    <sheet name="E7" sheetId="184" r:id="rId16"/>
    <sheet name="E8" sheetId="185" r:id="rId17"/>
    <sheet name="E9" sheetId="186" r:id="rId18"/>
    <sheet name="E11" sheetId="187" r:id="rId19"/>
    <sheet name="F1" sheetId="188" r:id="rId20"/>
    <sheet name="G1" sheetId="189" r:id="rId21"/>
    <sheet name="G2" sheetId="190" r:id="rId22"/>
    <sheet name="K1" sheetId="149" r:id="rId23"/>
    <sheet name="L1" sheetId="191" r:id="rId24"/>
    <sheet name="M2" sheetId="192" r:id="rId25"/>
    <sheet name="N1" sheetId="193" r:id="rId26"/>
    <sheet name="N2" sheetId="194" r:id="rId27"/>
    <sheet name="N3" sheetId="195" r:id="rId28"/>
    <sheet name="O1" sheetId="196" r:id="rId29"/>
    <sheet name="O3" sheetId="197" r:id="rId30"/>
    <sheet name="P1" sheetId="198" r:id="rId31"/>
    <sheet name="P2" sheetId="199" r:id="rId32"/>
    <sheet name="P3" sheetId="200" r:id="rId33"/>
    <sheet name="Q1" sheetId="201" r:id="rId34"/>
    <sheet name="Q2" sheetId="202" r:id="rId35"/>
    <sheet name="Q3" sheetId="203" r:id="rId36"/>
    <sheet name="Q4" sheetId="204" r:id="rId37"/>
    <sheet name="Q5" sheetId="205" r:id="rId38"/>
    <sheet name="S1" sheetId="206" r:id="rId39"/>
  </sheets>
  <externalReferences>
    <externalReference r:id="rId40"/>
    <externalReference r:id="rId41"/>
    <externalReference r:id="rId42"/>
    <externalReference r:id="rId43"/>
    <externalReference r:id="rId44"/>
    <externalReference r:id="rId45"/>
    <externalReference r:id="rId46"/>
    <externalReference r:id="rId47"/>
  </externalReferences>
  <definedNames>
    <definedName name="_xlnm._FilterDatabase" localSheetId="1" hidden="1">Index!#REF!</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60" i="197" l="1"/>
  <c r="M54" i="197"/>
  <c r="M52" i="197"/>
  <c r="L52" i="197"/>
  <c r="M51" i="197"/>
  <c r="H51" i="197"/>
  <c r="M47" i="197"/>
  <c r="L47" i="197"/>
  <c r="J47" i="197"/>
  <c r="H47" i="197"/>
  <c r="M45" i="197"/>
  <c r="L45" i="197"/>
  <c r="M41" i="197"/>
  <c r="L41" i="197"/>
  <c r="J41" i="197"/>
  <c r="H41" i="197"/>
  <c r="M40" i="197"/>
  <c r="H40" i="197"/>
  <c r="M38" i="197"/>
  <c r="L38" i="197"/>
  <c r="J38" i="197"/>
  <c r="H38" i="197"/>
  <c r="M35" i="197"/>
  <c r="M27" i="197"/>
  <c r="F25" i="197"/>
  <c r="F24" i="197"/>
  <c r="M20" i="197"/>
  <c r="L20" i="197"/>
  <c r="J20" i="197"/>
  <c r="H20" i="197"/>
  <c r="M15" i="197"/>
  <c r="L15" i="197"/>
  <c r="F15" i="197"/>
  <c r="M14" i="197"/>
  <c r="F14" i="197"/>
  <c r="D10" i="183" l="1"/>
  <c r="E10" i="183"/>
  <c r="F10" i="183"/>
  <c r="G10" i="183"/>
  <c r="H10" i="183"/>
  <c r="I10" i="183"/>
  <c r="J10" i="183"/>
  <c r="K10" i="183"/>
  <c r="H15" i="188" l="1"/>
  <c r="G15" i="188"/>
  <c r="F15" i="188"/>
  <c r="H14" i="188"/>
  <c r="G14" i="188"/>
  <c r="F14" i="188"/>
  <c r="H13" i="188"/>
  <c r="G13" i="188"/>
  <c r="F13" i="188"/>
  <c r="H12" i="188"/>
  <c r="G12" i="188"/>
  <c r="F12" i="188"/>
  <c r="H11" i="188"/>
  <c r="G11" i="188"/>
  <c r="F11" i="188"/>
  <c r="E15" i="187"/>
  <c r="D15" i="187"/>
  <c r="E14" i="187"/>
  <c r="D14" i="187"/>
  <c r="E13" i="187"/>
  <c r="D13" i="187"/>
  <c r="E12" i="187"/>
  <c r="D12" i="187"/>
  <c r="E11" i="187"/>
  <c r="D11" i="187"/>
  <c r="E10" i="187"/>
  <c r="D10" i="187"/>
  <c r="E9" i="187"/>
  <c r="D9" i="187"/>
  <c r="E8" i="187"/>
  <c r="D8" i="187"/>
</calcChain>
</file>

<file path=xl/sharedStrings.xml><?xml version="1.0" encoding="utf-8"?>
<sst xmlns="http://schemas.openxmlformats.org/spreadsheetml/2006/main" count="2643" uniqueCount="1229">
  <si>
    <t>EU CCR1</t>
  </si>
  <si>
    <t>Analysis of CCR exposure by approach</t>
  </si>
  <si>
    <t>EU CCR2</t>
  </si>
  <si>
    <t>Transactions subject to own funds requirements for CVA risk</t>
  </si>
  <si>
    <t>EU CCR5</t>
  </si>
  <si>
    <t>Composition of collateral for CCR exposures</t>
  </si>
  <si>
    <t>EU AE1</t>
  </si>
  <si>
    <t>Encumbered and unencumbered assets</t>
  </si>
  <si>
    <t>EU AE2</t>
  </si>
  <si>
    <t>Collateral received and own debt securities issued</t>
  </si>
  <si>
    <t>EU AE3</t>
  </si>
  <si>
    <t>Sources of encumbrance</t>
  </si>
  <si>
    <t>EU OR1</t>
  </si>
  <si>
    <t>Operational risk own funds requirements and risk-weighted exposure amounts</t>
  </si>
  <si>
    <t>EU CC1</t>
  </si>
  <si>
    <t>Composition of regulatory own funds</t>
  </si>
  <si>
    <t>EU LIQ1</t>
  </si>
  <si>
    <t>Quantitative information of LCR</t>
  </si>
  <si>
    <t>EU LIQ2</t>
  </si>
  <si>
    <t>Net Stable Funding Ratio</t>
  </si>
  <si>
    <t>EU MR1</t>
  </si>
  <si>
    <t>Market risk under the standardised approach</t>
  </si>
  <si>
    <t>EU LR1</t>
  </si>
  <si>
    <t>Summary reconciliation of accounting assets and leverage ratio exposures</t>
  </si>
  <si>
    <t>EU LR2</t>
  </si>
  <si>
    <t>Leverage ratio common disclosure</t>
  </si>
  <si>
    <t>EU LR3</t>
  </si>
  <si>
    <t>Split-up of on balance sheet exposures (excluding derivatives, SFTs and exempted exposures)</t>
  </si>
  <si>
    <t>EU OV1</t>
  </si>
  <si>
    <t>Overview of risk weighted exposure amounts</t>
  </si>
  <si>
    <t>EU KM1</t>
  </si>
  <si>
    <t>Key metrics template</t>
  </si>
  <si>
    <t>EU CR1</t>
  </si>
  <si>
    <t xml:space="preserve">Performing and non-performing exposures and related provisions </t>
  </si>
  <si>
    <t>EU CR2</t>
  </si>
  <si>
    <t>Template EU CR2: Changes in the stock of non-performing loans and advances</t>
  </si>
  <si>
    <t>EU CR3</t>
  </si>
  <si>
    <t>CRM techniques overview:  Disclosure of the use of credit risk mitigation techniques</t>
  </si>
  <si>
    <t>EU CR4</t>
  </si>
  <si>
    <t>EU CR5</t>
  </si>
  <si>
    <t>EU CQ1</t>
  </si>
  <si>
    <t>Credit quality of forborne exposures</t>
  </si>
  <si>
    <t>EU CQ3</t>
  </si>
  <si>
    <t>Credit quality of performing and non-performing exposures by past due days</t>
  </si>
  <si>
    <t>EU CQ5</t>
  </si>
  <si>
    <t>Credit quality of loans and advances by industry</t>
  </si>
  <si>
    <t>EU CQ7</t>
  </si>
  <si>
    <t xml:space="preserve">Collateral obtained by taking possession and execution processes </t>
  </si>
  <si>
    <t>Template EU CCR1 – Analysis of CCR exposure by approach</t>
  </si>
  <si>
    <t>Fixed format</t>
  </si>
  <si>
    <t>For all data points, C 34.02, Sheet "All exposures except CCP exposures"</t>
  </si>
  <si>
    <t>a</t>
  </si>
  <si>
    <t>b</t>
  </si>
  <si>
    <t>c</t>
  </si>
  <si>
    <t>d</t>
  </si>
  <si>
    <t>e</t>
  </si>
  <si>
    <t>f</t>
  </si>
  <si>
    <t>g</t>
  </si>
  <si>
    <t>h</t>
  </si>
  <si>
    <t>Replacement cost (RC)</t>
  </si>
  <si>
    <t>Potential future exposure  (PFE)</t>
  </si>
  <si>
    <t>EEPE</t>
  </si>
  <si>
    <r>
      <t>Alpha used for computing regulatory</t>
    </r>
    <r>
      <rPr>
        <sz val="10"/>
        <rFont val="Arial"/>
        <family val="2"/>
      </rPr>
      <t xml:space="preserve"> exposure value</t>
    </r>
  </si>
  <si>
    <t>Exposure value pre-CRM</t>
  </si>
  <si>
    <t>Exposure value post-CRM</t>
  </si>
  <si>
    <t>Exposure value</t>
  </si>
  <si>
    <t>RWEA</t>
  </si>
  <si>
    <t>EU1</t>
  </si>
  <si>
    <t>EU - Original Exposure Method (for derivatives)</t>
  </si>
  <si>
    <t>1.4</t>
  </si>
  <si>
    <t>EU2</t>
  </si>
  <si>
    <t>EU - Simplified SA-CCR (for derivatives)</t>
  </si>
  <si>
    <t>SA-CCR (for derivatives)</t>
  </si>
  <si>
    <t>IMM (for derivatives and SFTs)</t>
  </si>
  <si>
    <t>2a</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</si>
  <si>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</si>
  <si>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</si>
  <si>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</si>
  <si>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</si>
  <si>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</si>
  <si>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</si>
  <si>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</si>
  <si>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</si>
  <si>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t>Total</t>
  </si>
  <si>
    <t>Template EEU CCR2 – Transactions subject to own funds requirements for CVA risk</t>
  </si>
  <si>
    <r>
      <t>Exposure value</t>
    </r>
    <r>
      <rPr>
        <strike/>
        <sz val="10"/>
        <rFont val="Arial"/>
        <family val="2"/>
      </rPr>
      <t/>
    </r>
  </si>
  <si>
    <t>Total transactions subject to the Advanced method</t>
  </si>
  <si>
    <t xml:space="preserve">   (i) VaR component (including the 3× multiplier)</t>
  </si>
  <si>
    <t xml:space="preserve">   (ii) stressed VaR component (including the 3× multiplier)</t>
  </si>
  <si>
    <t>Transactions subject to the Standardised method</t>
  </si>
  <si>
    <t>EU4</t>
  </si>
  <si>
    <r>
      <rPr>
        <sz val="10"/>
        <rFont val="Arial"/>
        <family val="2"/>
      </rPr>
      <t>Transactions subject to the Alternative approach (Based on the Original Exposure Method</t>
    </r>
    <r>
      <rPr>
        <u/>
        <sz val="10"/>
        <rFont val="Arial"/>
        <family val="2"/>
      </rPr>
      <t>)</t>
    </r>
  </si>
  <si>
    <t xml:space="preserve">Total transactions subject to own funds requirements for CVA risk </t>
  </si>
  <si>
    <t>Risk weight</t>
  </si>
  <si>
    <t>i</t>
  </si>
  <si>
    <t>j</t>
  </si>
  <si>
    <t>k</t>
  </si>
  <si>
    <t>l</t>
  </si>
  <si>
    <t>Others</t>
  </si>
  <si>
    <t>Public sector entities</t>
  </si>
  <si>
    <t>Multilateral development banks</t>
  </si>
  <si>
    <t>International organisations</t>
  </si>
  <si>
    <t>Institutions</t>
  </si>
  <si>
    <t>Corporates</t>
  </si>
  <si>
    <t>Retail</t>
  </si>
  <si>
    <t>Institutions and corporates with a short-term credit assessment</t>
  </si>
  <si>
    <t>Other items</t>
  </si>
  <si>
    <t>Total exposure value</t>
  </si>
  <si>
    <t>x</t>
  </si>
  <si>
    <r>
      <t>Template EU CCR5 – Composition of collateral for CCR exposure</t>
    </r>
    <r>
      <rPr>
        <b/>
        <strike/>
        <sz val="16"/>
        <rFont val="Arial"/>
        <family val="2"/>
      </rPr>
      <t>s</t>
    </r>
  </si>
  <si>
    <t>Fixed columns</t>
  </si>
  <si>
    <t>Collateral used in derivative transactions</t>
  </si>
  <si>
    <t>Collateral used in SFTs</t>
  </si>
  <si>
    <t>Collateral type</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</si>
  <si>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</si>
  <si>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</si>
  <si>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</si>
  <si>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</si>
  <si>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</si>
  <si>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</si>
  <si>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</si>
  <si>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</si>
  <si>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</si>
  <si>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</si>
  <si>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</si>
  <si>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Other collateral</t>
  </si>
  <si>
    <t>Template EU AE1 - Encumbered and unencumbered assets</t>
  </si>
  <si>
    <t>Carrying amount of encumbered assets</t>
  </si>
  <si>
    <t>Fair value of encumbered assets</t>
  </si>
  <si>
    <t>Carrying amount of unencumbered assets</t>
  </si>
  <si>
    <t>Fair value of unencumbered assets</t>
  </si>
  <si>
    <t>of which notionally eligible EHQLA and HQLA</t>
  </si>
  <si>
    <t>of which EHQLA and HQLA</t>
  </si>
  <si>
    <t>010</t>
  </si>
  <si>
    <t>030</t>
  </si>
  <si>
    <t>040</t>
  </si>
  <si>
    <t>050</t>
  </si>
  <si>
    <t>060</t>
  </si>
  <si>
    <t>080</t>
  </si>
  <si>
    <t>090</t>
  </si>
  <si>
    <t>Assets of the reporting institution</t>
  </si>
  <si>
    <t>Equity instruments</t>
  </si>
  <si>
    <t>Debt securities</t>
  </si>
  <si>
    <t>of which: covered bonds</t>
  </si>
  <si>
    <t>of which: securitisations</t>
  </si>
  <si>
    <t>070</t>
  </si>
  <si>
    <t>of which: issued by general governments</t>
  </si>
  <si>
    <t>of which: issued by financial corporations</t>
  </si>
  <si>
    <t>of which: issued by non-financial corporations</t>
  </si>
  <si>
    <t>Other assets</t>
  </si>
  <si>
    <t>Template EU AE2 - Collateral received and own debt securities issued</t>
  </si>
  <si>
    <t>Fair value of encumbered collateral received or own debt securities issued</t>
  </si>
  <si>
    <t>Unencumbered</t>
  </si>
  <si>
    <t>Fair value of collateral received or own debt securities issued available for encumbrance</t>
  </si>
  <si>
    <t>Collateral received by the reporting institution</t>
  </si>
  <si>
    <t>Loans on demand</t>
  </si>
  <si>
    <t>Loans and advances other than loans on demand</t>
  </si>
  <si>
    <t>Other collateral received</t>
  </si>
  <si>
    <t xml:space="preserve">Own debt securities issued other than own covered bonds or securitisations </t>
  </si>
  <si>
    <t xml:space="preserve"> Own covered bonds and asset-backed securities issued and not yet pledged</t>
  </si>
  <si>
    <t xml:space="preserve">TOTAL ASSETS, COLLATERAL RECEIVED AND OWN DEBT SECURITIES ISSUED </t>
  </si>
  <si>
    <t>Template EU AE3 - Sources of encumbrance</t>
  </si>
  <si>
    <t>Matching liabilities, contingent liabilities or securities lent</t>
  </si>
  <si>
    <t>Assets, collateral received and own
debt securities issued other than covered bonds and securitisations encumbered</t>
  </si>
  <si>
    <t>debt securities issued other than covered bonds and ABSs encumbered</t>
  </si>
  <si>
    <t>Carrying amount of selected financial liabilities</t>
  </si>
  <si>
    <t xml:space="preserve"> Template EU OR1 - Operational risk own funds requirements and risk-weighted exposure amounts</t>
  </si>
  <si>
    <t>Banking activities</t>
  </si>
  <si>
    <t>Relevant indicator</t>
  </si>
  <si>
    <t>Own funds requirements</t>
  </si>
  <si>
    <t>Risk weighted exposure amount</t>
  </si>
  <si>
    <t>Year-3</t>
  </si>
  <si>
    <t>Year-2</t>
  </si>
  <si>
    <t>Last year</t>
  </si>
  <si>
    <t>Banking activities subject to basic indicator approach (BIA)</t>
  </si>
  <si>
    <t>Banking activities subject to standardised (TSA) / alternative standardised (ASA) approaches</t>
  </si>
  <si>
    <t>Subject to TSA:</t>
  </si>
  <si>
    <t>Subject to ASA:</t>
  </si>
  <si>
    <t>Banking activities subject to advanced measurement approaches AMA</t>
  </si>
  <si>
    <t>EU-20a</t>
  </si>
  <si>
    <t>EU-20b</t>
  </si>
  <si>
    <t>EU-20c</t>
  </si>
  <si>
    <t>Equity</t>
  </si>
  <si>
    <t>Template EU LIQ1 - Quantitative information of LCR</t>
  </si>
  <si>
    <t>Scope of consolidation: (solo/consolidated)</t>
  </si>
  <si>
    <t>EU 1a</t>
  </si>
  <si>
    <t>Quarter ending on (DD Month YYY)</t>
  </si>
  <si>
    <t>T</t>
  </si>
  <si>
    <t xml:space="preserve">T-1 </t>
  </si>
  <si>
    <t>T-2</t>
  </si>
  <si>
    <t>T-3</t>
  </si>
  <si>
    <t>EU 1b</t>
  </si>
  <si>
    <t>Number of data points used in the calculation of averages</t>
  </si>
  <si>
    <t>HIGH-QUALITY LIQUID ASSETS</t>
  </si>
  <si>
    <t>CASH - OUTFLOWS</t>
  </si>
  <si>
    <t>Stable deposits</t>
  </si>
  <si>
    <t>Less stable deposits</t>
  </si>
  <si>
    <t>TOTAL CASH OUTFLOWS</t>
  </si>
  <si>
    <t>CASH - INFLOWS</t>
  </si>
  <si>
    <t>EU-19a</t>
  </si>
  <si>
    <t>EU-19b</t>
  </si>
  <si>
    <t>TOTAL CASH INFLOWS</t>
  </si>
  <si>
    <t>Fully exempt inflows</t>
  </si>
  <si>
    <t>Inflows subject to 90% cap</t>
  </si>
  <si>
    <t>Inflows subject to 75% cap</t>
  </si>
  <si>
    <t xml:space="preserve">TOTAL ADJUSTED VALUE </t>
  </si>
  <si>
    <t>TOTAL NET CASH OUTFLOWS</t>
  </si>
  <si>
    <t xml:space="preserve">Template EU LIQ2: Net Stable Funding Ratio </t>
  </si>
  <si>
    <t>In accordance with Article 451a(3) CRR</t>
  </si>
  <si>
    <t>ASF</t>
  </si>
  <si>
    <t>C 81.00</t>
  </si>
  <si>
    <t>(in currency amount)</t>
  </si>
  <si>
    <t>Unweighted value by residual maturity</t>
  </si>
  <si>
    <t>Weighted value</t>
  </si>
  <si>
    <t>Ref BCBS NSFR</t>
  </si>
  <si>
    <t>Ref CRR2</t>
  </si>
  <si>
    <t>No maturity[1]</t>
  </si>
  <si>
    <t>&lt; 6 months</t>
  </si>
  <si>
    <t>6 months to &lt; 1yr</t>
  </si>
  <si>
    <t>≥ 1yr</t>
  </si>
  <si>
    <t>451a 3b</t>
  </si>
  <si>
    <t>Available stable funding (ASF) Items</t>
  </si>
  <si>
    <t>See instructions</t>
  </si>
  <si>
    <t>Capital items and instruments</t>
  </si>
  <si>
    <t>21a,24d, 25a</t>
  </si>
  <si>
    <t>Own funds</t>
  </si>
  <si>
    <t>21b,24d,25a</t>
  </si>
  <si>
    <t>Other capital instruments</t>
  </si>
  <si>
    <t>Retail deposits</t>
  </si>
  <si>
    <t>21c,22</t>
  </si>
  <si>
    <t>21c,23</t>
  </si>
  <si>
    <t>Wholesale funding:</t>
  </si>
  <si>
    <t>21c,24b,25a</t>
  </si>
  <si>
    <t>Operational deposits</t>
  </si>
  <si>
    <t>21c,24acd,25a</t>
  </si>
  <si>
    <t>Other wholesale funding</t>
  </si>
  <si>
    <t>Interdependent liabilities</t>
  </si>
  <si>
    <t xml:space="preserve">Other liabilities: </t>
  </si>
  <si>
    <t>19,20,25c</t>
  </si>
  <si>
    <t xml:space="preserve">NSFR derivative liabilities </t>
  </si>
  <si>
    <t>25abd</t>
  </si>
  <si>
    <t>All other liabilities and capital instruments not included in the above categories</t>
  </si>
  <si>
    <t>Total available stable funding (ASF)</t>
  </si>
  <si>
    <t>RSF</t>
  </si>
  <si>
    <t>C 80.00</t>
  </si>
  <si>
    <t>451a 3c</t>
  </si>
  <si>
    <t>Required stable funding (RSF) Items</t>
  </si>
  <si>
    <t>36ab,37,39a,40ab,42a,43a</t>
  </si>
  <si>
    <t>Total high-quality liquid assets (HQLA)</t>
  </si>
  <si>
    <t>EU-15a</t>
  </si>
  <si>
    <t>Assets encumbered for more than 12m in cover pool</t>
  </si>
  <si>
    <t>40d</t>
  </si>
  <si>
    <t>Deposits held at other financial institutions for operational purposes</t>
  </si>
  <si>
    <t>Performing loans and securities:</t>
  </si>
  <si>
    <t>38,40c,43c</t>
  </si>
  <si>
    <t>39b,40c,43c</t>
  </si>
  <si>
    <t>Performing securities financing transactions with financial customer collateralised by other assets and loans and advances to financial institutions</t>
  </si>
  <si>
    <t>36c,40e,41b,42b,43a</t>
  </si>
  <si>
    <t>Performing loans to non- financial corporate clients, loans to retail and small business customers, and loans to sovereigns, and PSEs, of which:</t>
  </si>
  <si>
    <t>36c,40e,41b,43a</t>
  </si>
  <si>
    <t>With a risk weight of less than or equal to 35% under the Basel II Standardised Approach for credit risk</t>
  </si>
  <si>
    <t>40e,41a,42b,43a</t>
  </si>
  <si>
    <t xml:space="preserve">Performing residential mortgages, of which: </t>
  </si>
  <si>
    <t>40e,41a,43a</t>
  </si>
  <si>
    <t>40e,42c,43a</t>
  </si>
  <si>
    <t>Other loans and securities that are not in default and do not qualify as HQLA, including exchange-traded equities and trade finance on-balance sheet products</t>
  </si>
  <si>
    <t>Interdependent assets</t>
  </si>
  <si>
    <t xml:space="preserve">Other assets: </t>
  </si>
  <si>
    <t>42d</t>
  </si>
  <si>
    <t>Physical traded commodities</t>
  </si>
  <si>
    <t>42a </t>
  </si>
  <si>
    <t>Assets posted as initial margin for derivative contracts and contributions to default funds of CCPs</t>
  </si>
  <si>
    <t>34,35,43b</t>
  </si>
  <si>
    <t>19,43d</t>
  </si>
  <si>
    <t xml:space="preserve">NSFR derivative liabilities before deduction of variation margin posted </t>
  </si>
  <si>
    <t>36d,43c</t>
  </si>
  <si>
    <t>All other assets not included in the above categories</t>
  </si>
  <si>
    <t>46,47</t>
  </si>
  <si>
    <t>Off-balance sheet items</t>
  </si>
  <si>
    <t>Total RSF</t>
  </si>
  <si>
    <t>NSFR</t>
  </si>
  <si>
    <t>Art451a(3a), Art428b</t>
  </si>
  <si>
    <t>Net Stable Funding Ratio (%)</t>
  </si>
  <si>
    <t>No mapping to reporting</t>
  </si>
  <si>
    <t>Total own funds requirements</t>
  </si>
  <si>
    <t>Covered bonds</t>
  </si>
  <si>
    <t>Exposures in default</t>
  </si>
  <si>
    <t xml:space="preserve">Template EU CR1: Performing and non-performing exposures and related provisions. </t>
  </si>
  <si>
    <t>m</t>
  </si>
  <si>
    <t>n</t>
  </si>
  <si>
    <t>o</t>
  </si>
  <si>
    <t>Gross carrying amount/nominal amount</t>
  </si>
  <si>
    <t>Accumulated impairment, accumulated negative changes in fair value due to credit risk and provisions</t>
  </si>
  <si>
    <t>Accumulated  partial write-off</t>
  </si>
  <si>
    <t>Collaterals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</si>
  <si>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</si>
  <si>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</si>
  <si>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</si>
  <si>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</si>
  <si>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</si>
  <si>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</si>
  <si>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</si>
  <si>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</si>
  <si>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</si>
  <si>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</si>
  <si>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</si>
  <si>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Loans and advances</t>
  </si>
  <si>
    <t>020</t>
  </si>
  <si>
    <t>Central banks</t>
  </si>
  <si>
    <t>General governments</t>
  </si>
  <si>
    <t>Credit institutions</t>
  </si>
  <si>
    <t>Other financial corporations</t>
  </si>
  <si>
    <t>Non-financial corporations</t>
  </si>
  <si>
    <t>Of which: SMEs</t>
  </si>
  <si>
    <t>Households</t>
  </si>
  <si>
    <t>Debt Securities</t>
  </si>
  <si>
    <t>100</t>
  </si>
  <si>
    <t>110</t>
  </si>
  <si>
    <t>120</t>
  </si>
  <si>
    <t>130</t>
  </si>
  <si>
    <t>140</t>
  </si>
  <si>
    <t>150</t>
  </si>
  <si>
    <t>Off-balance sheet exposures</t>
  </si>
  <si>
    <t>160</t>
  </si>
  <si>
    <t>170</t>
  </si>
  <si>
    <t>180</t>
  </si>
  <si>
    <t>190</t>
  </si>
  <si>
    <t>200</t>
  </si>
  <si>
    <t>210</t>
  </si>
  <si>
    <t>220</t>
  </si>
  <si>
    <t xml:space="preserve">Gross carrying amount               </t>
  </si>
  <si>
    <t>Initial stock of non-performing loans and advances</t>
  </si>
  <si>
    <t>Inflows to non-performing portfolios</t>
  </si>
  <si>
    <t>Outflows from non-performing portfolios</t>
  </si>
  <si>
    <t>Outflows due to write-offs</t>
  </si>
  <si>
    <t>Outflow due to other situations</t>
  </si>
  <si>
    <t>Final stock of non-performing loans and advances</t>
  </si>
  <si>
    <t>Gross carrying amount</t>
  </si>
  <si>
    <t>Template EU CR3 –  CRM techniques overview:  Disclosure of the use of credit risk mitigation techniques</t>
  </si>
  <si>
    <t xml:space="preserve">Unsecured carrying amount </t>
  </si>
  <si>
    <t>Secured carrying amount</t>
  </si>
  <si>
    <t xml:space="preserve">Debt securities </t>
  </si>
  <si>
    <t xml:space="preserve">     Of which non-performing exposures</t>
  </si>
  <si>
    <t xml:space="preserve">            Of which defaulted </t>
  </si>
  <si>
    <t>Template EU CR4 – standardised approach – Credit risk exposure and CRM effects</t>
  </si>
  <si>
    <t xml:space="preserve"> Exposure classes</t>
  </si>
  <si>
    <t>Exposures before CCF and before CRM</t>
  </si>
  <si>
    <t>Exposures post CCF and post CRM</t>
  </si>
  <si>
    <t>RWAs and RWAs density</t>
  </si>
  <si>
    <t>On-balance-sheet exposures</t>
  </si>
  <si>
    <t>Off-balance-sheet exposures</t>
  </si>
  <si>
    <t>Off-balance-sheet amount</t>
  </si>
  <si>
    <t xml:space="preserve">RWEA density (%) </t>
  </si>
  <si>
    <t>Central governments or central banks</t>
  </si>
  <si>
    <t>Regional government or local authorities</t>
  </si>
  <si>
    <t>Secured by mortgages on immovable property</t>
  </si>
  <si>
    <t>Exposures associated with particularly high risk</t>
  </si>
  <si>
    <t>Collective investment undertakings</t>
  </si>
  <si>
    <t>TOTAL</t>
  </si>
  <si>
    <t>Template EU CR5 – standardised approach</t>
  </si>
  <si>
    <t>Of which unrated</t>
  </si>
  <si>
    <t>p</t>
  </si>
  <si>
    <t>q</t>
  </si>
  <si>
    <t>Unit or shares in collective investment undertakings</t>
  </si>
  <si>
    <t xml:space="preserve">Total </t>
  </si>
  <si>
    <t>Template EU CQ1: Credit quality of forborne exposures</t>
  </si>
  <si>
    <t>Collaterals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</si>
  <si>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</si>
  <si>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</si>
  <si>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</si>
  <si>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</si>
  <si>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</si>
  <si>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</si>
  <si>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</si>
  <si>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 xml:space="preserve">     Central banks</t>
  </si>
  <si>
    <t xml:space="preserve">     General governments</t>
  </si>
  <si>
    <t xml:space="preserve">     Credit institutions</t>
  </si>
  <si>
    <t xml:space="preserve">     Other financial corporations</t>
  </si>
  <si>
    <t xml:space="preserve">     Non-financial corporations</t>
  </si>
  <si>
    <t xml:space="preserve">     Households</t>
  </si>
  <si>
    <t>Loan commitments given</t>
  </si>
  <si>
    <t>Template EU CQ3: Credit quality of performing and non-performing exposures by past due days</t>
  </si>
  <si>
    <t>Gross carrying amount / Nominal amount</t>
  </si>
  <si>
    <t>Past due &gt; 7 years</t>
  </si>
  <si>
    <t xml:space="preserve">      Of which SMEs</t>
  </si>
  <si>
    <t>Template EU CQ4: Quality of non-performing exposures by geography </t>
  </si>
  <si>
    <t>Gross carrying/Nominal amount</t>
  </si>
  <si>
    <t>Accumulated impairment</t>
  </si>
  <si>
    <t>Provisions on off-balance sheet commitments and financial guarantee given</t>
  </si>
  <si>
    <t>Accumulated negative changes in fair value due to credit risk on non-performing exposures</t>
  </si>
  <si>
    <t>of which: non-performing</t>
  </si>
  <si>
    <t>of which: subject to impairment</t>
  </si>
  <si>
    <t>of which: defaulted</t>
  </si>
  <si>
    <t>On balance sheet exposures</t>
  </si>
  <si>
    <t>Off balance sheet exposures</t>
  </si>
  <si>
    <t>of which: loans and advances subject to impairment</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</si>
  <si>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</si>
  <si>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</si>
  <si>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</si>
  <si>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</si>
  <si>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</si>
  <si>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</si>
  <si>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</si>
  <si>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</si>
  <si>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</si>
  <si>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</si>
  <si>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Real estate activities</t>
  </si>
  <si>
    <t>Financial and insurance actvities</t>
  </si>
  <si>
    <t>Professional, scientific and technical activities</t>
  </si>
  <si>
    <t>Administrative and support service activities</t>
  </si>
  <si>
    <t>Public administration and defense, compulsory social security</t>
  </si>
  <si>
    <t>Education</t>
  </si>
  <si>
    <t>Human health services and social work activities</t>
  </si>
  <si>
    <t>Arts, entertainment and recreation</t>
  </si>
  <si>
    <t>Other services</t>
  </si>
  <si>
    <t xml:space="preserve">Template EU CQ7: Collateral obtained by taking possession and execution processes </t>
  </si>
  <si>
    <t>Collateral obtained by taking possession accumulated</t>
  </si>
  <si>
    <t>Value at initial recognition</t>
  </si>
  <si>
    <t>Accumulated negative changes</t>
  </si>
  <si>
    <t>Property Plant and Equipment (PP&amp;E)</t>
  </si>
  <si>
    <t>Other than Property Plant and Equipment</t>
  </si>
  <si>
    <t xml:space="preserve">     Residential immovable property</t>
  </si>
  <si>
    <t xml:space="preserve">     Commercial Immovable property</t>
  </si>
  <si>
    <t xml:space="preserve">     Movable property (auto, shipping, etc.)</t>
  </si>
  <si>
    <t xml:space="preserve">     Equity and debt instruments</t>
  </si>
  <si>
    <t xml:space="preserve">     Other</t>
  </si>
  <si>
    <t>Template EU CCyB1 - Geographical distribution of credit exposures relevant for the calculation of the countercyclical buffer</t>
  </si>
  <si>
    <t>General credit exposures</t>
  </si>
  <si>
    <t>Relevant credit exposures – Market risk</t>
  </si>
  <si>
    <t>Securitisation exposures  Exposure value for non-trading book</t>
  </si>
  <si>
    <t>Own fund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</si>
  <si>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</si>
  <si>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</si>
  <si>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</si>
  <si>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</si>
  <si>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</si>
  <si>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</si>
  <si>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</si>
  <si>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</si>
  <si>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</si>
  <si>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</si>
  <si>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Breakdown by country:</t>
  </si>
  <si>
    <t>Template EU CCyB2 - Amount of institution-specific countercyclical capital buffer</t>
  </si>
  <si>
    <t>Total risk exposure amount</t>
  </si>
  <si>
    <t>Institution specific countercyclical capital buffer rate</t>
  </si>
  <si>
    <t>Institution specific countercyclical capital buffer requirement</t>
  </si>
  <si>
    <r>
      <t xml:space="preserve">Total </t>
    </r>
    <r>
      <rPr>
        <sz val="11"/>
        <color rgb="FF000000"/>
        <rFont val="Calibri"/>
        <family val="2"/>
        <scheme val="minor"/>
      </rPr>
      <t>unweighted value (average)</t>
    </r>
  </si>
  <si>
    <r>
      <t>Total</t>
    </r>
    <r>
      <rPr>
        <sz val="11"/>
        <color rgb="FF000000"/>
        <rFont val="Calibri"/>
        <family val="2"/>
        <scheme val="minor"/>
      </rPr>
      <t xml:space="preserve"> weighted value (average)</t>
    </r>
  </si>
  <si>
    <t>Gross carrying amount/ Nominal amount of exposures with forbearance measures</t>
  </si>
  <si>
    <t>Template EU CQ5: Credit quality of loans and advances to non-financial corporations by industry</t>
  </si>
  <si>
    <t>Not past due or Past due &lt; 30 days</t>
  </si>
  <si>
    <t>Past due &gt; 30 days &lt; 90 days</t>
  </si>
  <si>
    <t>Total high-quality liquid assets (HQLA), after application of haircuts in line with Article 9 of regulation (EU) 2015/61</t>
  </si>
  <si>
    <t>retail deposits and deposits from small business customers, of which:</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</si>
  <si>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</si>
  <si>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</si>
  <si>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</si>
  <si>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</si>
  <si>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</si>
  <si>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</si>
  <si>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</si>
  <si>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</si>
  <si>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</si>
  <si>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</si>
  <si>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</si>
  <si>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Secured lending (e.g. reverse repos)</t>
  </si>
  <si>
    <t>Inflows from fully performing exposures</t>
  </si>
  <si>
    <t>Other cash inflows</t>
  </si>
  <si>
    <t>(Difference between total weighted inflows and total weighted outflows arising from transactions in third countries where there are transfer restrictions or which are denominated in non-convertible currencies)</t>
  </si>
  <si>
    <t>(Excess inflows from a related specialised credit institution)</t>
  </si>
  <si>
    <t>LIQUIDITY COVERAGE RATIO</t>
  </si>
  <si>
    <t>LIQUIDITY BUFFER</t>
  </si>
  <si>
    <t>Template EU CC1 - Composition of regulatory own funds</t>
  </si>
  <si>
    <t>(a}</t>
  </si>
  <si>
    <t>(b)</t>
  </si>
  <si>
    <t>Amounts</t>
  </si>
  <si>
    <t xml:space="preserve">Source based on reference numbers/letters of the balance sheet under the regulatory scope of consolidation </t>
  </si>
  <si>
    <t xml:space="preserve">Common Equity Tier 1 (CET1) capital:  instruments and reserves                                                                                       </t>
  </si>
  <si>
    <t xml:space="preserve">Capital instruments and the related share premium accounts </t>
  </si>
  <si>
    <t>(h)</t>
  </si>
  <si>
    <t xml:space="preserve">     of which: Instrument type 1</t>
  </si>
  <si>
    <t xml:space="preserve">     of which: Instrument type 2</t>
  </si>
  <si>
    <t xml:space="preserve">     of which: Instrument type 3</t>
  </si>
  <si>
    <t xml:space="preserve">Retained earnings </t>
  </si>
  <si>
    <t>Accumulated other comprehensive income (and other reserves)</t>
  </si>
  <si>
    <t>EU-3a</t>
  </si>
  <si>
    <t>Funds for general banking risk</t>
  </si>
  <si>
    <t xml:space="preserve">Amount of qualifying items referred to in Article 484 (3) and the related share premium accounts subject to phase out from CET1 </t>
  </si>
  <si>
    <t>Minority interests (amount allowed in consolidated CET1)</t>
  </si>
  <si>
    <t>EU-5a</t>
  </si>
  <si>
    <t xml:space="preserve">Independently reviewed interim profits net of any foreseeable charge or dividend </t>
  </si>
  <si>
    <t>Common Equity Tier 1 (CET1) capital before regulatory adjustments</t>
  </si>
  <si>
    <t>Common Equity Tier 1 (CET1) capital: regulatory adjustments </t>
  </si>
  <si>
    <t>Additional value adjustments (negative amount)</t>
  </si>
  <si>
    <t>Intangible assets (net of related tax liability) (negative amount)</t>
  </si>
  <si>
    <t>(a) minus (d)</t>
  </si>
  <si>
    <t>Empty set in the EU</t>
  </si>
  <si>
    <t>Deferred tax assets that rely on future profitability excluding those arising from temporary differences (net of related tax liability where the conditions in Article 38 (3) are met) (negative amount)</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</si>
  <si>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</si>
  <si>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</si>
  <si>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</si>
  <si>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</si>
  <si>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</si>
  <si>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and indirect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</si>
  <si>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</si>
  <si>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</si>
  <si>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</si>
  <si>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Exposure amount of the following items which qualify for a RW of 1250%, where the institution opts for the deduction alternative</t>
  </si>
  <si>
    <t xml:space="preserve">     of which: qualifying holdings outside the financial sector (negative amount)</t>
  </si>
  <si>
    <t xml:space="preserve">     of which: securitisation positions (negative amount)</t>
  </si>
  <si>
    <t>EU-20d</t>
  </si>
  <si>
    <t xml:space="preserve">     of which: free deliveries (negative amount)</t>
  </si>
  <si>
    <t>Deferred tax assets arising from temporary differences (amount above 10% threshold, net of related tax liability where the conditions in Article 38 (3) are met) (negative amount)</t>
  </si>
  <si>
    <t>Amount exceeding the 17,65%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</si>
  <si>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</si>
  <si>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</si>
  <si>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</si>
  <si>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</si>
  <si>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</si>
  <si>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</si>
  <si>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</si>
  <si>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</si>
  <si>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r>
      <t xml:space="preserve">Other regulatory adjusments </t>
    </r>
    <r>
      <rPr>
        <i/>
        <sz val="11"/>
        <rFont val="Calibri"/>
        <family val="2"/>
        <scheme val="minor"/>
      </rPr>
      <t>(including IFRS 9 transitional adjustments when relevant)</t>
    </r>
  </si>
  <si>
    <t>Total regulatory adjustments to Common Equity Tier 1 (CET1)</t>
  </si>
  <si>
    <t xml:space="preserve">Common Equity Tier 1 (CET1) capital </t>
  </si>
  <si>
    <t>Additional Tier 1 (AT1) capital: instruments</t>
  </si>
  <si>
    <t>(i)</t>
  </si>
  <si>
    <t xml:space="preserve">     of which: classified as equity under applicable accounting standards</t>
  </si>
  <si>
    <t xml:space="preserve">     of which: classified as liabilities under applicable accounting standards</t>
  </si>
  <si>
    <t>Amount of qualifying items referred to in Article 484 (4) and the related share premium accounts subject to phase out from AT1 as described in Article 486(3) of CRR</t>
  </si>
  <si>
    <t>EU-33a</t>
  </si>
  <si>
    <t>Amount of qualifying items referred to in Article 494a(1) subject to phase out from AT1</t>
  </si>
  <si>
    <t>EU-33b</t>
  </si>
  <si>
    <t>Amount of qualifying items referred to in Article 494b(1)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</si>
  <si>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</si>
  <si>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</si>
  <si>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</si>
  <si>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</si>
  <si>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and indirect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</si>
  <si>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</si>
  <si>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</si>
  <si>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</si>
  <si>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</si>
  <si>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42a</t>
  </si>
  <si>
    <t>Other regulatory adjustments to AT1 capital</t>
  </si>
  <si>
    <t>Total regulatory adjustments to Additional Tier 1 (AT1) capital</t>
  </si>
  <si>
    <t xml:space="preserve">Additional Tier 1 (AT1) capital </t>
  </si>
  <si>
    <t>Tier 1 capital (T1 = CET1 + AT1)</t>
  </si>
  <si>
    <t>Capital instruments and the related share premium accounts</t>
  </si>
  <si>
    <t>EU-47a</t>
  </si>
  <si>
    <t>Amount of qualifying  items referred to in Article 494a (2) subject to phase out from T2</t>
  </si>
  <si>
    <t>EU-47b</t>
  </si>
  <si>
    <t>Amount of qualifying  items referred to in Article 494b (2) subject to phase out from T2</t>
  </si>
  <si>
    <t xml:space="preserve">   of which: instruments issued by subsidiaries subject to phase out</t>
  </si>
  <si>
    <t>Credit risk adjustments</t>
  </si>
  <si>
    <t>Tier 2 (T2) capital before regulatory adjustments</t>
  </si>
  <si>
    <t>Tier 2 (T2) capital: regulatory adjustments </t>
  </si>
  <si>
    <t>Direct and indirect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</si>
  <si>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</si>
  <si>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and indirect holdings of the T2 instruments and subordinated loans of financial sector entities where the institution does not have a significant investment in those entities (amount above 10% threshold and net of eligible short positions) (negative amount)  </t>
  </si>
  <si>
    <t>54a</t>
  </si>
  <si>
    <t>Direct and indirect holdings by the institution of the T2 instruments and subordinated loans of financial sector entities where the institution has a significant investment in those entities (net of eligible short positions) (negative amount)</t>
  </si>
  <si>
    <r>
      <t>EU-56a</t>
    </r>
    <r>
      <rPr>
        <sz val="8"/>
        <rFont val="Calibri"/>
        <family val="2"/>
        <scheme val="minor"/>
      </rPr>
      <t> </t>
    </r>
  </si>
  <si>
    <t>Qualifying eligible liabilities deductions that exceed the eligible liabilities items of the institution (negative amount)</t>
  </si>
  <si>
    <t>56b</t>
  </si>
  <si>
    <t>Other regulatory adjusments to T2 capital</t>
  </si>
  <si>
    <t>Total regulatory adjustments to Tier 2 (T2) capital</t>
  </si>
  <si>
    <t xml:space="preserve">Tier 2 (T2) capital </t>
  </si>
  <si>
    <t>Total capital (TC = T1 + T2)</t>
  </si>
  <si>
    <t>Capital ratios and buffers </t>
  </si>
  <si>
    <t>Common Equity Tier 1 (as a percentage of total risk exposure amount)</t>
  </si>
  <si>
    <t>Tier 1 (as a percentage of total risk exposure amount)</t>
  </si>
  <si>
    <t>Total capital (as a percentage of total risk exposure amount)</t>
  </si>
  <si>
    <t xml:space="preserve">of which: capital conservation buffer requirement </t>
  </si>
  <si>
    <t xml:space="preserve">of which: countercyclical buffer requirement </t>
  </si>
  <si>
    <t xml:space="preserve">of which: systemic risk buffer requirement </t>
  </si>
  <si>
    <t>EU-67a</t>
  </si>
  <si>
    <t>of which: Global Systemically Important Institution (G-SII) or Other Systemically Important Institution (O-SII) buffer</t>
  </si>
  <si>
    <t>[non relevant in EU regulation]</t>
  </si>
  <si>
    <t>Amounts below the thresholds for deduction (before risk weighting) </t>
  </si>
  <si>
    <t xml:space="preserve">Direct and indirect holdings by the institution of the CET1 instruments of financial sector entities where the institution has a significant investment in those entities (amount below 17.65% thresholds and net of eligible short positions) </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</si>
  <si>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</si>
  <si>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</si>
  <si>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</si>
  <si>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</si>
  <si>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</si>
  <si>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Capital instruments subject to phase-out arrangements (only applicable between 1 Jan 2014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</si>
  <si>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</si>
  <si>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</si>
  <si>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</si>
  <si>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</si>
  <si>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</si>
  <si>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</si>
  <si>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Operational risk</t>
  </si>
  <si>
    <t>Template EU MR1 - Market risk under the standardised approach</t>
  </si>
  <si>
    <t>RWEAs</t>
  </si>
  <si>
    <t>Outright products</t>
  </si>
  <si>
    <t>Interest rate risk (general and specific)</t>
  </si>
  <si>
    <t>Equity risk (general and specific)</t>
  </si>
  <si>
    <t>Foreign exchange risk</t>
  </si>
  <si>
    <t xml:space="preserve">Commodity risk </t>
  </si>
  <si>
    <t>Simplified approach</t>
  </si>
  <si>
    <t>Delta-plus approach</t>
  </si>
  <si>
    <t>Scenario approach</t>
  </si>
  <si>
    <r>
      <t xml:space="preserve">Securitisation </t>
    </r>
    <r>
      <rPr>
        <sz val="10"/>
        <color theme="1"/>
        <rFont val="Arial"/>
        <family val="2"/>
      </rPr>
      <t>(specific risk)</t>
    </r>
  </si>
  <si>
    <t>Template EU LR1 - LRSum: Summary reconciliation of accounting assets and leverage ratio exposures</t>
  </si>
  <si>
    <t>Applicable amount</t>
  </si>
  <si>
    <t>Total assets as per published financial statements</t>
  </si>
  <si>
    <t>Adjustment for entities which are consolidated for accounting purposes but are outside the scope of regulatory consolidation</t>
  </si>
  <si>
    <t>(Adjustment for securitised exposures that meet the operational requirements for the recognition of risk transference)</t>
  </si>
  <si>
    <t>(Adjustment for temporary exemption of exposures to central bank (if applicable))</t>
  </si>
  <si>
    <t>Adjustment for regular-way purchases and sales of financial assets subject to trade date accounting</t>
  </si>
  <si>
    <t>Adjustment for eligible cash pooling transactions</t>
  </si>
  <si>
    <t>Adjustments for derivative financial instruments</t>
  </si>
  <si>
    <t>Adjustment for securities financing transactions (SFTs)</t>
  </si>
  <si>
    <t>Adjustment for off-balance sheet items (ie conversion to credit equivalent amounts of off-balance sheet exposures)</t>
  </si>
  <si>
    <t>EU-11a</t>
  </si>
  <si>
    <t>EU-11b</t>
  </si>
  <si>
    <t>Other adjustments</t>
  </si>
  <si>
    <t>Leverage ratio total exposure measure</t>
  </si>
  <si>
    <t>Template EU LR2 - LRCom: Leverage ratio common disclosure</t>
  </si>
  <si>
    <t>CRR leverage ratio exposures</t>
  </si>
  <si>
    <t>T-1</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</si>
  <si>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</si>
  <si>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</si>
  <si>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</si>
  <si>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</si>
  <si>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</si>
  <si>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</si>
  <si>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</si>
  <si>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Derivative exposures</t>
  </si>
  <si>
    <t>Replacement cost associated with SA-CCR derivatives transactions (ie net of eligible cash variation margin)</t>
  </si>
  <si>
    <t>EU-8a</t>
  </si>
  <si>
    <t>Derogation for derivatives: replacement costs contribution under the simplified standardised approach</t>
  </si>
  <si>
    <t xml:space="preserve">Add-on amounts for potential future exposure associated with  SA-CCR derivatives transactions </t>
  </si>
  <si>
    <t>EU-9a</t>
  </si>
  <si>
    <t>Derogation for derivatives: Potential future exposure contribution under the simplified standardised approach</t>
  </si>
  <si>
    <t>EU-9b</t>
  </si>
  <si>
    <t>Exposure determined under Original Exposure Method</t>
  </si>
  <si>
    <t>(Exempted CCP leg of client-cleared trade exposures) (SA-CCR)</t>
  </si>
  <si>
    <t>EU-10a</t>
  </si>
  <si>
    <t>(Exempted CCP leg of client-cleared trade exposures) (simplified standardised approach)</t>
  </si>
  <si>
    <t>EU-10b</t>
  </si>
  <si>
    <t>(Exempted CCP leg of client-cleared trade exposures) (original exposure method)</t>
  </si>
  <si>
    <t>Adjusted effective notional amount of written credit derivatives</t>
  </si>
  <si>
    <t>(Adjusted effective notional offsets and add-on deductions for written credit derivatives)</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</si>
  <si>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</si>
  <si>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</si>
  <si>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</si>
  <si>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</si>
  <si>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EU-16a</t>
  </si>
  <si>
    <t>Agent transaction exposures</t>
  </si>
  <si>
    <t>EU-17a</t>
  </si>
  <si>
    <t>(Exempted CCP leg of client-cleared SFT exposure)</t>
  </si>
  <si>
    <t xml:space="preserve">Other off-balance sheet exposures </t>
  </si>
  <si>
    <t>Off-balance sheet exposures at gross notional amount</t>
  </si>
  <si>
    <t>(Adjustments for conversion to credit equivalent amounts)</t>
  </si>
  <si>
    <t>(General provisions associated with off-balance sheet exposures deducted in determining Tier 1 capital)</t>
  </si>
  <si>
    <t>EU-22a</t>
  </si>
  <si>
    <t>EU-22b</t>
  </si>
  <si>
    <t>EU-22c</t>
  </si>
  <si>
    <t>(-) Excluded exposures of public development banks - Public sector investments</t>
  </si>
  <si>
    <t>EU-22d</t>
  </si>
  <si>
    <t>(Excluded promotional loans of public development banks: 
- Promotional loans granted by a public development credit institution
- Promotional loans granted by an entity directly set up by the central government, regional governments or local authorities of a Member State
- Promotional loans granted by an entity set up by the central government, regional governments or local authorities of a Member State through an intermediate credit institution)</t>
  </si>
  <si>
    <t>EU-22e</t>
  </si>
  <si>
    <t>( Excluded passing-through promotional loan exposures by non-public development banks (or units):
- Promotional loans granted by a public development credit institution
- Promotional loans granted by an entity directly set up by the central government, regional governments or local authorities of a Member State
 - Promotional loans granted by an entity set up by the central government, regional governments or local authorities of a Member State through an intermediate credit institution)</t>
  </si>
  <si>
    <t>EU-22f</t>
  </si>
  <si>
    <t>(Excluded guaranteed parts of exposures arising from export credits )</t>
  </si>
  <si>
    <t>EU-22g</t>
  </si>
  <si>
    <t>(Excluded excess collateral deposited at triparty agents )</t>
  </si>
  <si>
    <t>EU-22h</t>
  </si>
  <si>
    <t>EU-22i</t>
  </si>
  <si>
    <t>EU-22j</t>
  </si>
  <si>
    <t>(Reduction of the exposure value of pre-financing or intermediate loans )</t>
  </si>
  <si>
    <t>EU-22k</t>
  </si>
  <si>
    <t>(Total exempted exposures)</t>
  </si>
  <si>
    <t>Capital and total exposure measure</t>
  </si>
  <si>
    <t>Tier 1 capital</t>
  </si>
  <si>
    <t>Leverage ratio</t>
  </si>
  <si>
    <t>EU-25</t>
  </si>
  <si>
    <t>Leverage ratio (without the adjustment due to excluded exposures of public development banks - Public sector investments) (%)</t>
  </si>
  <si>
    <t>25a</t>
  </si>
  <si>
    <t>Leverage ratio (excluding the impact of any applicable temporary exemption of
central bank reserves)</t>
  </si>
  <si>
    <t>EU-26</t>
  </si>
  <si>
    <t xml:space="preserve">Additional leverage ratio requirements (%) </t>
  </si>
  <si>
    <t>EU-27</t>
  </si>
  <si>
    <t>Choice on transitional arrangements for the definition of the capital measure</t>
  </si>
  <si>
    <t>Disclosure of mean values</t>
  </si>
  <si>
    <t>Mean value of gross SFT assets, after adjustment for sale accounting transactions and netted of amounts of associated cash payables and cash receivable</t>
  </si>
  <si>
    <t>Quarter-end value of gross SFT assets, after adjustment for sale accounting transactions and netted of amounts of associated cash payables and cash receivables</t>
  </si>
  <si>
    <t>Total exposures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</si>
  <si>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</si>
  <si>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Total exposures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</si>
  <si>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</si>
  <si>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</si>
  <si>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</si>
  <si>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Template EU LR3 - LRSpl: Split-up of on balance sheet exposures (excluding derivatives, SFTs and exempted exposures)</t>
  </si>
  <si>
    <t>EU-1</t>
  </si>
  <si>
    <t>Total on-balance sheet exposures (excluding derivatives, SFTs, and exempted exposures), of which:</t>
  </si>
  <si>
    <t>EU-2</t>
  </si>
  <si>
    <t>Trading book exposures</t>
  </si>
  <si>
    <t>EU-3</t>
  </si>
  <si>
    <t>Banking book exposures, of which:</t>
  </si>
  <si>
    <t>EU-4</t>
  </si>
  <si>
    <t>EU-5</t>
  </si>
  <si>
    <t>Exposures treated as sovereigns</t>
  </si>
  <si>
    <t>EU-6</t>
  </si>
  <si>
    <r>
      <t xml:space="preserve">Exposures to regional governments, MDB, international organisations and PSE </t>
    </r>
    <r>
      <rPr>
        <b/>
        <sz val="11"/>
        <color rgb="FF000000"/>
        <rFont val="Calibri"/>
        <family val="2"/>
        <scheme val="minor"/>
      </rPr>
      <t xml:space="preserve">not </t>
    </r>
    <r>
      <rPr>
        <sz val="11"/>
        <color rgb="FF000000"/>
        <rFont val="Calibri"/>
        <family val="2"/>
        <scheme val="minor"/>
      </rPr>
      <t>treated as sovereigns</t>
    </r>
  </si>
  <si>
    <t>EU-7</t>
  </si>
  <si>
    <t>EU-8</t>
  </si>
  <si>
    <t>Secured by mortgages of immovable properties</t>
  </si>
  <si>
    <t>EU-9</t>
  </si>
  <si>
    <t>Retail exposures</t>
  </si>
  <si>
    <t>EU-10</t>
  </si>
  <si>
    <t>Corporate</t>
  </si>
  <si>
    <t>EU-11</t>
  </si>
  <si>
    <t>EU-12</t>
  </si>
  <si>
    <t>Other exposures (eg equity, securitisations, and other non-credit obligation assets)</t>
  </si>
  <si>
    <t>Template EU OV1 – Overview of risk weighted exposure amounts</t>
  </si>
  <si>
    <t>Risk weighted exposure amounts (RWEAs)</t>
  </si>
  <si>
    <t>Credit risk (excluding CCR)</t>
  </si>
  <si>
    <t xml:space="preserve">Of which the standardised approach </t>
  </si>
  <si>
    <t xml:space="preserve">Of which the foundation IRB (FIRB) approach </t>
  </si>
  <si>
    <t>Of which:  slotting approach</t>
  </si>
  <si>
    <t>EU 4a</t>
  </si>
  <si>
    <t xml:space="preserve">Of which the advanced IRB (AIRB) approach </t>
  </si>
  <si>
    <t xml:space="preserve">Counterparty credit risk - CCR </t>
  </si>
  <si>
    <t>Of which internal model method (IMM)</t>
  </si>
  <si>
    <t>EU 8a</t>
  </si>
  <si>
    <t>Of which exposures to a CCP</t>
  </si>
  <si>
    <t>EU 8b</t>
  </si>
  <si>
    <t>Of which credit valuation adjustment - CVA</t>
  </si>
  <si>
    <t>Of which other CCR</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</si>
  <si>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</si>
  <si>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</si>
  <si>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</si>
  <si>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</si>
  <si>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</si>
  <si>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</si>
  <si>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 deduction</t>
  </si>
  <si>
    <t>Position, foreign exchange and commodities risks (Market risk)</t>
  </si>
  <si>
    <t xml:space="preserve">Of which IMA </t>
  </si>
  <si>
    <t>EU 22a</t>
  </si>
  <si>
    <t>Large exposures</t>
  </si>
  <si>
    <t xml:space="preserve">Of which basic indicator approach </t>
  </si>
  <si>
    <t xml:space="preserve">Of which standardised approach </t>
  </si>
  <si>
    <t xml:space="preserve">Of which advanced measurement approach </t>
  </si>
  <si>
    <t>Amounts below the thresholds for deduction (subject
to 250% risk weight) (For information)</t>
  </si>
  <si>
    <t>Template EU KM1 - Key metrics template</t>
  </si>
  <si>
    <t>Available own funds (amounts)</t>
  </si>
  <si>
    <t xml:space="preserve">Common Equity Tier 1 (CET1) capital </t>
  </si>
  <si>
    <t xml:space="preserve">Tier 1 capital </t>
  </si>
  <si>
    <t xml:space="preserve">Total capital </t>
  </si>
  <si>
    <t>Risk-weighted exposure amounts</t>
  </si>
  <si>
    <t>Total risk-weighted exposure amount</t>
  </si>
  <si>
    <r>
      <t>Common Equity Tier</t>
    </r>
    <r>
      <rPr>
        <sz val="11"/>
        <color theme="1"/>
        <rFont val="Calibri"/>
        <family val="2"/>
        <scheme val="minor"/>
      </rPr>
      <t> </t>
    </r>
    <r>
      <rPr>
        <sz val="11"/>
        <color rgb="FF000000"/>
        <rFont val="Calibri"/>
        <family val="2"/>
        <scheme val="minor"/>
      </rPr>
      <t>1 ratio (%)</t>
    </r>
  </si>
  <si>
    <t>Tier 1 ratio (%)</t>
  </si>
  <si>
    <t>Total capital ratio (%)</t>
  </si>
  <si>
    <r>
      <t>Additional own funds requirements based on SREP</t>
    </r>
    <r>
      <rPr>
        <b/>
        <sz val="11"/>
        <color theme="1"/>
        <rFont val="Calibri"/>
        <family val="2"/>
        <scheme val="minor"/>
      </rPr>
      <t xml:space="preserve"> (as a percentage of risk-weighted exposure amount)</t>
    </r>
  </si>
  <si>
    <t>EU 7a</t>
  </si>
  <si>
    <t xml:space="preserve">Additional CET1 SREP requirements (%) </t>
  </si>
  <si>
    <t>EU 7b</t>
  </si>
  <si>
    <t>Additional AT1 SREP requirements (%)</t>
  </si>
  <si>
    <t>EU 7c</t>
  </si>
  <si>
    <t>Additional T2 SREP requirements (%)</t>
  </si>
  <si>
    <t>EU 7d</t>
  </si>
  <si>
    <t>Total SREP own funds requirements (%)</t>
  </si>
  <si>
    <t>Combined buffer requirement (as a percentage of risk-weighted exposure amount)</t>
  </si>
  <si>
    <t>Capital conservation buffer (%)</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</si>
  <si>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</si>
  <si>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</si>
  <si>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</si>
  <si>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</si>
  <si>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</si>
  <si>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</si>
  <si>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t>
  </si>
  <si>
    <t>Combined buffer requirement (%)</t>
  </si>
  <si>
    <t>EU 11a</t>
  </si>
  <si>
    <t>Overall capital requirements (%)</t>
  </si>
  <si>
    <t>CET1 available after meeting the total SREP own funds requirements (%)</t>
  </si>
  <si>
    <t>Additional own funds requirements to address risks of excessive leverage (as a percentage of leverage ratio total exposure amount)</t>
  </si>
  <si>
    <t>EU 14a</t>
  </si>
  <si>
    <t xml:space="preserve">Additional CET1 leverage ratio requirements (%) </t>
  </si>
  <si>
    <t>EU 14b</t>
  </si>
  <si>
    <t>Additional AT1 leverage ratio requirements (%)</t>
  </si>
  <si>
    <t>EU 14c</t>
  </si>
  <si>
    <t>Additional T2 leverage ratio requirements (%)</t>
  </si>
  <si>
    <t>EU 14d</t>
  </si>
  <si>
    <t>Total SREP leverage ratio requirements (%)</t>
  </si>
  <si>
    <t>EU 14e</t>
  </si>
  <si>
    <t>Applicable leverage buffer</t>
  </si>
  <si>
    <t>EU 14f</t>
  </si>
  <si>
    <t>Overall leverage ratio requirements (%)</t>
  </si>
  <si>
    <t>Liquidity Coverage Ratio</t>
  </si>
  <si>
    <t>Total high-quality liquid assets (HQLA) (Weighted value - average)</t>
  </si>
  <si>
    <t>EU 16a</t>
  </si>
  <si>
    <t xml:space="preserve">Cash outflows - Total weighted value </t>
  </si>
  <si>
    <t>EU 16b</t>
  </si>
  <si>
    <t xml:space="preserve">Cash inflows - Total weighted value </t>
  </si>
  <si>
    <t>Total net cash outflows (adjusted value)</t>
  </si>
  <si>
    <t>Liquidity coverage ratio (%)</t>
  </si>
  <si>
    <t>Total available stable funding</t>
  </si>
  <si>
    <t>Total required stable funding</t>
  </si>
  <si>
    <t>NSFR ratio (%)</t>
  </si>
  <si>
    <t>(Adjustment for prudent valuation adjustments and specific and general provisions which have reduced Tier 1 capital)</t>
  </si>
  <si>
    <t>(Adjustment for exposures excluded from the leverage ratio total exposure measure in accordance with point (c ) of Article 429a(1) CRR)</t>
  </si>
  <si>
    <t>(Adjustment for exposures excluded from the leverage ratio total exposure measure in accordance with point (j) of Article 429a(1) CRR)</t>
  </si>
  <si>
    <t xml:space="preserve">Total on-balance sheet exposures (excluding derivatives and SFTs) </t>
  </si>
  <si>
    <t xml:space="preserve">Total derivatives exposures </t>
  </si>
  <si>
    <t xml:space="preserve">Derogation for SFTs: Counterparty credit risk exposure in accordance with Articles 429e(5) and 222 CRR </t>
  </si>
  <si>
    <t>Total securities financing transaction exposures</t>
  </si>
  <si>
    <r>
      <t xml:space="preserve">Excluded exposures </t>
    </r>
    <r>
      <rPr>
        <b/>
        <strike/>
        <sz val="11"/>
        <color rgb="FFFF0000"/>
        <rFont val="Calibri"/>
        <family val="2"/>
        <scheme val="minor"/>
      </rPr>
      <t/>
    </r>
  </si>
  <si>
    <t>(Exposures excluded from the leverage ratio total exposure measure in accordance with point (c ) of Article 429a(1) CRR)</t>
  </si>
  <si>
    <t>(Exposures exempted in accordance with point (j) of Article 429a (1) CRR (on and off balance sheet))</t>
  </si>
  <si>
    <t>(Excluded CSD related services of CSD/institutions in accordance with point (o) of Article 429a(1) CRR)</t>
  </si>
  <si>
    <t>(Excluded CSD related services of designated institutions in accordance with point (p) of Article 429a(1) CRR)</t>
  </si>
  <si>
    <t>Regulatory minimum leverage ratio requirement (%)</t>
  </si>
  <si>
    <t>Required leverage buffer (%)</t>
  </si>
  <si>
    <t>Choice on transitional arrangements and relevant exposures</t>
  </si>
  <si>
    <t>Of which: equities under the simple riskweighted approach</t>
  </si>
  <si>
    <t>EU 23b</t>
  </si>
  <si>
    <t>EU 23c</t>
  </si>
  <si>
    <t>EU 23a</t>
  </si>
  <si>
    <t>Capital ratios (as a percentage of risk-weighted exposure amount)</t>
  </si>
  <si>
    <t>Not applicable</t>
  </si>
  <si>
    <t>Tier 2 (T2) capital: instruments</t>
  </si>
  <si>
    <t>Amount of qualifying  items referred to in Article 484 (5) and the related share premium accounts subject to phase out from T2 as described in Article 486 (4) CRR</t>
  </si>
  <si>
    <t>Common Equity Tier 1 available to meet buffer (as a percentage of risk exposure amount)</t>
  </si>
  <si>
    <t>Deferred tax assets arising from temporary differences (amount below 17.65%  threshold, net of related tax liability where the conditions in Article 38 (3) are met)</t>
  </si>
  <si>
    <t>Unlikely to pay that are not past-due or past-due &lt; = 90 days</t>
  </si>
  <si>
    <t>Past due &gt; 90 days &lt;= 180 days</t>
  </si>
  <si>
    <t>Past due &gt; 180 days &lt; =1 year</t>
  </si>
  <si>
    <t>Past due &gt; 1 year &lt;= 2 years</t>
  </si>
  <si>
    <t>Past due &gt; 2 year &lt;= 5 years</t>
  </si>
  <si>
    <t>Past due &gt; 5 year &lt;= 7 years</t>
  </si>
  <si>
    <t>Institution CET1 overall capital requirement (CET1 requirement in accordance with Article 92 (1) CRR, plus additional CET1 requirement which the institution is required to hold in accordance with point (a) of Article 104(1) CRD,  plus combined buffer requirement in accordance with Article 128(6) CRD) expressed as a percentage of risk exposure amount)</t>
  </si>
  <si>
    <t>Options</t>
  </si>
  <si>
    <t>(Adjustment for fiduciary assets recognised on the balance sheet pursuant to the applicable accounting framework but excluded from the leverage ratio total exposure measure in accordance with point (i) of Article 429a(1) CRR)</t>
  </si>
  <si>
    <t xml:space="preserve">Qualifying own funds instruments included in consolidated T2 capital (including minority interests and AT1 instruments not included in rows 5 or 34) issued by subsidiaries and held by third parties </t>
  </si>
  <si>
    <t xml:space="preserve">Direct and indirect holdings of own funds and eligible liabilities of financial sector entities where the institution does not have a significant investment in those entities (amount below 10% threshold  and net of eligible short positions)   </t>
  </si>
  <si>
    <t>Template</t>
  </si>
  <si>
    <t>B2</t>
  </si>
  <si>
    <t>B1</t>
  </si>
  <si>
    <t>Go back to index</t>
  </si>
  <si>
    <t>C0</t>
  </si>
  <si>
    <t>C1</t>
  </si>
  <si>
    <t>EU OVC</t>
  </si>
  <si>
    <t>ICAAP information</t>
  </si>
  <si>
    <t>Table EU CCRA – Qualitative disclosure related to CCR</t>
  </si>
  <si>
    <t>EU CCRA</t>
  </si>
  <si>
    <t>D1</t>
  </si>
  <si>
    <t>D2</t>
  </si>
  <si>
    <t>D5</t>
  </si>
  <si>
    <t>EU CRA</t>
  </si>
  <si>
    <t>EU CRB</t>
  </si>
  <si>
    <t>General qualitative information about credit risk</t>
  </si>
  <si>
    <t>Additional disclosure related to the credit quality of assets</t>
  </si>
  <si>
    <t>E2</t>
  </si>
  <si>
    <t>E3</t>
  </si>
  <si>
    <t>E5</t>
  </si>
  <si>
    <t>E7</t>
  </si>
  <si>
    <t>E8</t>
  </si>
  <si>
    <t>E9</t>
  </si>
  <si>
    <t>E11</t>
  </si>
  <si>
    <t>F1</t>
  </si>
  <si>
    <t>Standardised approach -Credit risk exposure and CRM effects</t>
  </si>
  <si>
    <t>Standardised approach</t>
  </si>
  <si>
    <t>Qualitative disclosure requirements related to standardised approach</t>
  </si>
  <si>
    <t>EU CRD</t>
  </si>
  <si>
    <t>G1</t>
  </si>
  <si>
    <t>G2</t>
  </si>
  <si>
    <t>EU ORA</t>
  </si>
  <si>
    <t>Qualitative information on operational risk</t>
  </si>
  <si>
    <t>K1</t>
  </si>
  <si>
    <t xml:space="preserve">According to Art. 446 CRR: </t>
  </si>
  <si>
    <t>Institutions shall disclose the approaches for the assessment of own funds requirements for operational risk that the institution qualifies for</t>
  </si>
  <si>
    <t>a description of the methodology set out in Article 312(2), if used by the institution, including a discussion of relevant internal and external factors considered in the institution's measurement approach</t>
  </si>
  <si>
    <t>and in the case of partial use, the scope and coverage of the different methodologies used.</t>
  </si>
  <si>
    <t>EU MRA</t>
  </si>
  <si>
    <t>Qualitative disclosure requirements related to market risk</t>
  </si>
  <si>
    <t>L1</t>
  </si>
  <si>
    <t>EU LRA</t>
  </si>
  <si>
    <t>Disclosure of LR qualitative information</t>
  </si>
  <si>
    <t>N1</t>
  </si>
  <si>
    <t>N2</t>
  </si>
  <si>
    <t>N3</t>
  </si>
  <si>
    <t>O1</t>
  </si>
  <si>
    <t>O3</t>
  </si>
  <si>
    <t>EU LIQA</t>
  </si>
  <si>
    <t>EU LIQB</t>
  </si>
  <si>
    <t xml:space="preserve">Liquidity risk management </t>
  </si>
  <si>
    <t>Qualitative information on LCR, which complements template EU LIQ1.</t>
  </si>
  <si>
    <t>P1</t>
  </si>
  <si>
    <t>P2</t>
  </si>
  <si>
    <t>P3</t>
  </si>
  <si>
    <t>EU AE4</t>
  </si>
  <si>
    <t>Accompanying narrative information</t>
  </si>
  <si>
    <t xml:space="preserve"> </t>
  </si>
  <si>
    <t>Q1</t>
  </si>
  <si>
    <t>Q2</t>
  </si>
  <si>
    <t>Q3</t>
  </si>
  <si>
    <t>Q4</t>
  </si>
  <si>
    <t>Q5</t>
  </si>
  <si>
    <t xml:space="preserve">Template EU REM1 - Remuneration awarded for the financial year </t>
  </si>
  <si>
    <t>MB Supervisory function</t>
  </si>
  <si>
    <t xml:space="preserve">MB Management function </t>
  </si>
  <si>
    <t>Other senior management</t>
  </si>
  <si>
    <t>Other identified staff</t>
  </si>
  <si>
    <t>Fixed remuneration</t>
  </si>
  <si>
    <t>Number of identified staff</t>
  </si>
  <si>
    <t>Total fixed remuneration</t>
  </si>
  <si>
    <t>Of which: cash-based</t>
  </si>
  <si>
    <t>(Not applicable in the EU)</t>
  </si>
  <si>
    <t>EU-4a</t>
  </si>
  <si>
    <t>Of which: shares or equivalent ownership interests</t>
  </si>
  <si>
    <t xml:space="preserve">Of which: share-linked instruments or equivalent non-cash instruments </t>
  </si>
  <si>
    <t>EU-5x</t>
  </si>
  <si>
    <t>Of which: other instruments</t>
  </si>
  <si>
    <t>Of which: other forms</t>
  </si>
  <si>
    <t>Variable remuneration</t>
  </si>
  <si>
    <t>Total variable remuneration</t>
  </si>
  <si>
    <t>Of which: deferred</t>
  </si>
  <si>
    <t>EU-13a</t>
  </si>
  <si>
    <t>EU-14a</t>
  </si>
  <si>
    <t>EU-13b</t>
  </si>
  <si>
    <t>EU-14b</t>
  </si>
  <si>
    <t>EU-14x</t>
  </si>
  <si>
    <t>EU-14y</t>
  </si>
  <si>
    <t>Total remuneration (2 + 10)</t>
  </si>
  <si>
    <t>Template EU REM2 - Special payments  to staff whose professional activities have a material impact on institutions’ risk profile (identified staff)</t>
  </si>
  <si>
    <t xml:space="preserve">Guaranteed variable remuneration awards </t>
  </si>
  <si>
    <t>Guaranteed variable remuneration awards - Number of identified staff</t>
  </si>
  <si>
    <t>Guaranteed variable remuneration awards -Total amount</t>
  </si>
  <si>
    <t>Of which guaranteed variable remuneration awards paid during the financial year, that are not taken into account in the bonus cap</t>
  </si>
  <si>
    <t>Severance payments awarded in previous periods, that have been paid out during the financial year</t>
  </si>
  <si>
    <t>Severance payments awarded in previous periods, that have been paid out during the financial year - Number of identified staff</t>
  </si>
  <si>
    <t>Severance payments awarded in previous periods, that have been paid out during the financial year - Total amount</t>
  </si>
  <si>
    <t>Severance payments awarded during the financial year</t>
  </si>
  <si>
    <t>Severance payments awarded during the financial year - Number of identified staff</t>
  </si>
  <si>
    <t>Severance payments awarded during the financial year - Total amount</t>
  </si>
  <si>
    <t xml:space="preserve">Of which paid during the financial year </t>
  </si>
  <si>
    <t>Of which deferred</t>
  </si>
  <si>
    <t>Of which severance payments paid during the financial year, that are not taken into account in the bonus cap</t>
  </si>
  <si>
    <t>Of which highest payment that has been awarded to a single person</t>
  </si>
  <si>
    <t xml:space="preserve">Template EU REM3 - Deferred remuneration </t>
  </si>
  <si>
    <t>EU - g</t>
  </si>
  <si>
    <t>EU - h</t>
  </si>
  <si>
    <t>Deferred and retained remuneration</t>
  </si>
  <si>
    <t>Total amount of  deferred remuneration awarded for previous performance periods</t>
  </si>
  <si>
    <t xml:space="preserve">
Of which due to vest in the financial year</t>
  </si>
  <si>
    <t xml:space="preserve">
Of which vesting in subsequent financial years</t>
  </si>
  <si>
    <t>Amount of performance adjustment made in the financial year to deferred remuneration  that was due to vest in the financial year</t>
  </si>
  <si>
    <t>Amount of performance adjustment made in the financial year to deferred remuneration that was due to vest in future performance years</t>
  </si>
  <si>
    <t>Total amount of adjustment during the financial year due to ex post implicit adjustments (i.e.changes of value of deferred remuneration due to the changes of prices of instruments)</t>
  </si>
  <si>
    <t xml:space="preserve">Total amount of deferred remuneration awarded before the financial year actually paid out in the financial year </t>
  </si>
  <si>
    <t>Total of amount of  deferred remuneration awarded for previous performance period that has vested but is subject to retention periods</t>
  </si>
  <si>
    <t>Cash-based</t>
  </si>
  <si>
    <t xml:space="preserve">
Shares or equivalent ownership interests</t>
  </si>
  <si>
    <t xml:space="preserve">Share-linked instruments or equivalent non-cash instruments </t>
  </si>
  <si>
    <t>Other instruments</t>
  </si>
  <si>
    <t>Other forms</t>
  </si>
  <si>
    <t>MB Management function</t>
  </si>
  <si>
    <t>Total amount</t>
  </si>
  <si>
    <t>Template EU REM4 - Remuneration of 1 million EUR or more per year</t>
  </si>
  <si>
    <t>EUR</t>
  </si>
  <si>
    <t>Identified staff that are high earners as set out in Article 450(i) CRR</t>
  </si>
  <si>
    <t>1 000 000 to below 1 500 000</t>
  </si>
  <si>
    <t>1 500 000 to below 2 000 000</t>
  </si>
  <si>
    <t>2 000 000 to below 2 500 000</t>
  </si>
  <si>
    <t>2 500 000 to below 3 000 000</t>
  </si>
  <si>
    <t>3 000 000 to below 3 500 000</t>
  </si>
  <si>
    <t>3 500 000 to below 4 000 000</t>
  </si>
  <si>
    <t>4 000 000 to below 4 500 000</t>
  </si>
  <si>
    <t>4 500 000 to below 5 000 000</t>
  </si>
  <si>
    <t>5 000 000 to below 6 000 000</t>
  </si>
  <si>
    <t>6 000 000 to below 7 000 000</t>
  </si>
  <si>
    <t>7 000 000 to below 8 000 000</t>
  </si>
  <si>
    <t>To be extended as appropriate, if further payment bands are needed.</t>
  </si>
  <si>
    <t>Template EU REM5 - Information on remuneration of staff whose professional activities have a material impact on institutions’ risk profile (identified staff)</t>
  </si>
  <si>
    <t xml:space="preserve">a </t>
  </si>
  <si>
    <t>Management body remuneration</t>
  </si>
  <si>
    <t>Business areas</t>
  </si>
  <si>
    <t>Total MB</t>
  </si>
  <si>
    <t>Investment banking</t>
  </si>
  <si>
    <t>Retail banking</t>
  </si>
  <si>
    <t>Asset management</t>
  </si>
  <si>
    <t>Corporate functions</t>
  </si>
  <si>
    <t>Independent internal control functions</t>
  </si>
  <si>
    <t>All other</t>
  </si>
  <si>
    <t>Total number of identified staff</t>
  </si>
  <si>
    <t>Of which: members of the MB</t>
  </si>
  <si>
    <t>Of which: other senior management</t>
  </si>
  <si>
    <t>Of which: other identified staff</t>
  </si>
  <si>
    <t>Total remuneration of identified staff</t>
  </si>
  <si>
    <t xml:space="preserve">Of which: variable remuneration </t>
  </si>
  <si>
    <t xml:space="preserve">Of which: fixed remuneration </t>
  </si>
  <si>
    <t>Remuneration policy</t>
  </si>
  <si>
    <t>EU REMA</t>
  </si>
  <si>
    <t>EU REM1</t>
  </si>
  <si>
    <t>EU REM2</t>
  </si>
  <si>
    <t>EU REM3</t>
  </si>
  <si>
    <t>EU REM4</t>
  </si>
  <si>
    <t>EU REM5</t>
  </si>
  <si>
    <t xml:space="preserve">Remuneration awarded for the financial year </t>
  </si>
  <si>
    <t>Special payments  to staff whose professional activities have a material impact on institutions’ risk profile (identified staff)</t>
  </si>
  <si>
    <t xml:space="preserve">Deferred remuneration </t>
  </si>
  <si>
    <t>Remuneration of 1 million EUR or more per year</t>
  </si>
  <si>
    <t>Information on remuneration of staff whose professional activities have a material impact on institutions’ risk profile (identified staff)</t>
  </si>
  <si>
    <t>Institution risk management approach</t>
  </si>
  <si>
    <t>Disclosure on governance arrangements</t>
  </si>
  <si>
    <t>EU OVB</t>
  </si>
  <si>
    <t>EU OVA</t>
  </si>
  <si>
    <t>EU CR1a</t>
  </si>
  <si>
    <t>Maturity of exposures</t>
  </si>
  <si>
    <t>E2a</t>
  </si>
  <si>
    <t>Template EU CR1-A: Maturity of exposures</t>
  </si>
  <si>
    <t>Net exposure value</t>
  </si>
  <si>
    <t>On demand</t>
  </si>
  <si>
    <t>&lt;= 1 year</t>
  </si>
  <si>
    <t>&gt; 1 year &lt;= 5 years</t>
  </si>
  <si>
    <t>&gt; 5 years</t>
  </si>
  <si>
    <t>No stated maturity</t>
  </si>
  <si>
    <t xml:space="preserve">Template EU LI1 - Differences between the accounting scope and the scope of prudential consolidation and mapping of financial statement categories with regulatory risk categories </t>
  </si>
  <si>
    <t>Carrying values as reported in published financial statements</t>
  </si>
  <si>
    <t>Carrying values under scope of prudential consolidation</t>
  </si>
  <si>
    <t>Carrying values of items</t>
  </si>
  <si>
    <t>Subject to the credit risk framework</t>
  </si>
  <si>
    <t xml:space="preserve">Subject to the CCR framework </t>
  </si>
  <si>
    <t>Subject to the securitisation framework</t>
  </si>
  <si>
    <t>Subject to the market risk framework</t>
  </si>
  <si>
    <t>Not subject to own funds requirements or subject to deduction from own funds</t>
  </si>
  <si>
    <t>Breakdown by asset clases according to the balance sheet in the published financial statements</t>
  </si>
  <si>
    <t>xxx</t>
  </si>
  <si>
    <t xml:space="preserve">Total assets </t>
  </si>
  <si>
    <t>Breakdown by liability classes according to the balance sheet in the published financial statements</t>
  </si>
  <si>
    <t xml:space="preserve">Total liabilities </t>
  </si>
  <si>
    <t>M2</t>
  </si>
  <si>
    <t>EU LI1</t>
  </si>
  <si>
    <t>Composition of capital</t>
  </si>
  <si>
    <t>CC1</t>
  </si>
  <si>
    <t>OVC</t>
  </si>
  <si>
    <t>OV1</t>
  </si>
  <si>
    <t>KM1</t>
  </si>
  <si>
    <t>CCRA</t>
  </si>
  <si>
    <t>CCR1</t>
  </si>
  <si>
    <t>CCR2</t>
  </si>
  <si>
    <t>CCR5</t>
  </si>
  <si>
    <t>CRA</t>
  </si>
  <si>
    <t>CRB</t>
  </si>
  <si>
    <t>CR1</t>
  </si>
  <si>
    <t>CR1a</t>
  </si>
  <si>
    <t>CR2</t>
  </si>
  <si>
    <t>CQ1</t>
  </si>
  <si>
    <t>CQ3</t>
  </si>
  <si>
    <t>CQ5</t>
  </si>
  <si>
    <t>CQ7</t>
  </si>
  <si>
    <t>CR3</t>
  </si>
  <si>
    <t>CRD</t>
  </si>
  <si>
    <t>CR4</t>
  </si>
  <si>
    <t>CR5</t>
  </si>
  <si>
    <t>ORA</t>
  </si>
  <si>
    <t>OR1</t>
  </si>
  <si>
    <t>MRA</t>
  </si>
  <si>
    <t>MR1</t>
  </si>
  <si>
    <t>LI1</t>
  </si>
  <si>
    <t>LRA</t>
  </si>
  <si>
    <t>LR1</t>
  </si>
  <si>
    <t>LR2</t>
  </si>
  <si>
    <t>LR3</t>
  </si>
  <si>
    <t>LIQA</t>
  </si>
  <si>
    <t>LIQ1</t>
  </si>
  <si>
    <t>LIQB</t>
  </si>
  <si>
    <t>LIQ2</t>
  </si>
  <si>
    <t>AE4</t>
  </si>
  <si>
    <t>AE1</t>
  </si>
  <si>
    <t>AE2</t>
  </si>
  <si>
    <t>AE3</t>
  </si>
  <si>
    <t>REMA</t>
  </si>
  <si>
    <t>REM1</t>
  </si>
  <si>
    <t>REM2</t>
  </si>
  <si>
    <t>REM3</t>
  </si>
  <si>
    <t>REM4</t>
  </si>
  <si>
    <t>REM5</t>
  </si>
  <si>
    <t>OVA</t>
  </si>
  <si>
    <t>OVB</t>
  </si>
  <si>
    <t>Linkage between financial statements and regulatory exposures</t>
  </si>
  <si>
    <t>Counterparty credit risk</t>
  </si>
  <si>
    <t>Countercyclical capital buffer</t>
  </si>
  <si>
    <t>CCyB1</t>
  </si>
  <si>
    <t>Geographical distribution of credit exposures relevant for the calculation of the countercyclical buffer</t>
  </si>
  <si>
    <t>Amount of institution-specific countercyclical capital buffer</t>
  </si>
  <si>
    <t>CCyB2</t>
  </si>
  <si>
    <t>EU CCyB2</t>
  </si>
  <si>
    <t>EU CCyB1</t>
  </si>
  <si>
    <t>Credit risk</t>
  </si>
  <si>
    <t>Market risk</t>
  </si>
  <si>
    <t xml:space="preserve">Leverage ratio </t>
  </si>
  <si>
    <t>Liquidity coverage ratio</t>
  </si>
  <si>
    <t xml:space="preserve">Asset encumbrance </t>
  </si>
  <si>
    <t>Interest rate risks of non-trading book activities</t>
  </si>
  <si>
    <t>Remuneration</t>
  </si>
  <si>
    <t>EU IRRBBA</t>
  </si>
  <si>
    <t>EU IRRBB1</t>
  </si>
  <si>
    <t>IRRBBA</t>
  </si>
  <si>
    <t>IRRBB1</t>
  </si>
  <si>
    <t xml:space="preserve">Qualitative information on interest rate risks of non-trading book activities </t>
  </si>
  <si>
    <t xml:space="preserve"> Template EU IRRBB1 - Interest rate risks of non-trading book activities</t>
  </si>
  <si>
    <t>Supervisory shock scenarios</t>
  </si>
  <si>
    <t>Changes of the economic value of equity</t>
  </si>
  <si>
    <t>Changes of the net interest income</t>
  </si>
  <si>
    <t>Current period</t>
  </si>
  <si>
    <t>Last period</t>
  </si>
  <si>
    <t>requirement</t>
  </si>
  <si>
    <t>Parallel up</t>
  </si>
  <si>
    <t xml:space="preserve">Parallel down </t>
  </si>
  <si>
    <t xml:space="preserve">Steepener </t>
  </si>
  <si>
    <t>Flattener</t>
  </si>
  <si>
    <t>Short rates up</t>
  </si>
  <si>
    <t>Short rates down</t>
  </si>
  <si>
    <t>S1</t>
  </si>
  <si>
    <t>A1</t>
  </si>
  <si>
    <t>A2</t>
  </si>
  <si>
    <t>EU CC2</t>
  </si>
  <si>
    <t>CC2</t>
  </si>
  <si>
    <t>Template EU CC2 - reconciliation of regulatory own funds to balance sheet in the audited financial statements</t>
  </si>
  <si>
    <t>Flexible template. Rows have to be disclosed in line with the balance sheet included in the audited financial statements of the institutions. Columns shall be kept fixed, unless the institution has the same accounting and regulatory scope of consolidation, in which case columns (a) and (b) shall be merged</t>
  </si>
  <si>
    <t>Balance sheet as in published financial statements</t>
  </si>
  <si>
    <t>Under regulatory scope of consolidation</t>
  </si>
  <si>
    <t>Reference</t>
  </si>
  <si>
    <t>As at period end</t>
  </si>
  <si>
    <r>
      <t xml:space="preserve">Assets - </t>
    </r>
    <r>
      <rPr>
        <i/>
        <sz val="11"/>
        <color rgb="FF000000"/>
        <rFont val="Calibri"/>
        <family val="2"/>
        <scheme val="minor"/>
      </rPr>
      <t>Breakdown by asset clases according to the balance sheet in the published financial statements</t>
    </r>
  </si>
  <si>
    <t>Total assets</t>
  </si>
  <si>
    <r>
      <t>Liabilities</t>
    </r>
    <r>
      <rPr>
        <i/>
        <sz val="11"/>
        <color rgb="FF000000"/>
        <rFont val="Calibri"/>
        <family val="2"/>
        <scheme val="minor"/>
      </rPr>
      <t xml:space="preserve"> - Breakdown by liability clases according to the balance sheet in the published financial statements</t>
    </r>
  </si>
  <si>
    <t>Total liabilities</t>
  </si>
  <si>
    <t>Shareholders' Equity</t>
  </si>
  <si>
    <t>Total shareholders' equity</t>
  </si>
  <si>
    <t>Reconciliation of regulatory own funds to balance sheet in the audited financial statements</t>
  </si>
  <si>
    <t>Overview of risk management and risk-weighted assets</t>
  </si>
  <si>
    <t>CRC</t>
  </si>
  <si>
    <t>EU CRC</t>
  </si>
  <si>
    <t>ICAAP</t>
  </si>
  <si>
    <t>Qualitative disclosure requirements related to CRM techniques</t>
  </si>
  <si>
    <t xml:space="preserve">Differences between the accounting scope and the scope of prudential consolidation and mapping of financial statement categories with regulatory risk categories </t>
  </si>
  <si>
    <t>Disclosure reference date</t>
  </si>
  <si>
    <t>Disclosure reference period</t>
  </si>
  <si>
    <t>Semi-annual</t>
  </si>
  <si>
    <t>Annual</t>
  </si>
  <si>
    <t>Reporting currency</t>
  </si>
  <si>
    <t>Name of disclosing institution</t>
  </si>
  <si>
    <t>LEI-code of disclosing institution</t>
  </si>
  <si>
    <t>Danmarks Skibskredit A/S</t>
  </si>
  <si>
    <t>549300T70JXFWEXCK295</t>
  </si>
  <si>
    <t>Attestation</t>
  </si>
  <si>
    <t>Disclaimer</t>
  </si>
  <si>
    <t>In DKK Million</t>
  </si>
  <si>
    <t>b = Not Applicable</t>
  </si>
  <si>
    <t>d = Not Applicable</t>
  </si>
  <si>
    <t>e = Not Applicable</t>
  </si>
  <si>
    <t>Denmark</t>
  </si>
  <si>
    <t>Risk and Capital Profile and Credit Risk Management</t>
  </si>
  <si>
    <t>Credit Risk Management</t>
  </si>
  <si>
    <t>Risk and Capital Profile</t>
  </si>
  <si>
    <t>Due from credit institutions and central banks</t>
  </si>
  <si>
    <t>Loans and other receivables at amortised cost</t>
  </si>
  <si>
    <t>Bonds at fair value</t>
  </si>
  <si>
    <t>Bonds at amortised cost</t>
  </si>
  <si>
    <t>Shares, etc.</t>
  </si>
  <si>
    <t>Land and buildings</t>
  </si>
  <si>
    <t xml:space="preserve">     Owner-occupied property</t>
  </si>
  <si>
    <t>Other tangible assets</t>
  </si>
  <si>
    <t>Current tax assets</t>
  </si>
  <si>
    <t>Deferred tax assets</t>
  </si>
  <si>
    <t>Due to credit institutions and central banks</t>
  </si>
  <si>
    <t>Issued bonds at amortised cost</t>
  </si>
  <si>
    <t>Current tax liabilities</t>
  </si>
  <si>
    <t>Deferred tax liabilities</t>
  </si>
  <si>
    <t>Other liabilities</t>
  </si>
  <si>
    <t>Other provisions</t>
  </si>
  <si>
    <t>Additional Tier 2 capital</t>
  </si>
  <si>
    <t>Belgium</t>
  </si>
  <si>
    <t>Chile</t>
  </si>
  <si>
    <t>Germany</t>
  </si>
  <si>
    <t>Faroe Islands</t>
  </si>
  <si>
    <t>United Kingdom</t>
  </si>
  <si>
    <t>Greece</t>
  </si>
  <si>
    <t>Hong Kong</t>
  </si>
  <si>
    <t>Isle of Man</t>
  </si>
  <si>
    <t>Italy</t>
  </si>
  <si>
    <t>Luxembourg</t>
  </si>
  <si>
    <t>Monaco</t>
  </si>
  <si>
    <t>Malta</t>
  </si>
  <si>
    <t>Netherlands</t>
  </si>
  <si>
    <t>Norway</t>
  </si>
  <si>
    <t>Sweden</t>
  </si>
  <si>
    <t>Singapore</t>
  </si>
  <si>
    <t>Market Risk Management</t>
  </si>
  <si>
    <t>Capital Management</t>
  </si>
  <si>
    <t>Liquidity Risk Management</t>
  </si>
  <si>
    <t>Credit, Market and Liquidity Risk Management</t>
  </si>
  <si>
    <t>Annual Report: Management and directorship</t>
  </si>
  <si>
    <t>Risk and capital profile</t>
  </si>
  <si>
    <t xml:space="preserve">Danish Ship Finance A/S </t>
  </si>
  <si>
    <t>Page</t>
  </si>
  <si>
    <t>T-4</t>
  </si>
  <si>
    <t>Canada</t>
  </si>
  <si>
    <t>Israel</t>
  </si>
  <si>
    <t>f = Not Applicable</t>
  </si>
  <si>
    <t xml:space="preserve">Of which secured by collateral </t>
  </si>
  <si>
    <t>Of which secured by financial guarantees</t>
  </si>
  <si>
    <t>Of which secured by credit derivatives</t>
  </si>
  <si>
    <t>Risk Report reference section</t>
  </si>
  <si>
    <t>- Additional Pillar 3 Disclosures Q4 2024</t>
  </si>
  <si>
    <t>31 December 2024</t>
  </si>
  <si>
    <t>October 1 to December 31, 2024</t>
  </si>
  <si>
    <t>July 1 to December 31, 2024</t>
  </si>
  <si>
    <t/>
  </si>
  <si>
    <t>Share capital</t>
  </si>
  <si>
    <t>Premium received on issues of shares</t>
  </si>
  <si>
    <t>Revaluation reserves</t>
  </si>
  <si>
    <t>Retained earnings</t>
  </si>
  <si>
    <t>Proposed dividend for the financial year</t>
  </si>
  <si>
    <t>Iceland</t>
  </si>
  <si>
    <t>United States</t>
  </si>
  <si>
    <r>
      <t>Performing securities financing transactions with financial customers</t>
    </r>
    <r>
      <rPr>
        <i/>
        <sz val="8"/>
        <rFont val="Calibri"/>
        <family val="2"/>
        <scheme val="minor"/>
      </rPr>
      <t>collateralised by Level 1 HQLA subject to 0% haircut</t>
    </r>
  </si>
  <si>
    <r>
      <t>NSFR derivative assets</t>
    </r>
    <r>
      <rPr>
        <sz val="8"/>
        <rFont val="Calibri"/>
        <family val="2"/>
        <scheme val="minor"/>
      </rPr>
      <t> </t>
    </r>
  </si>
  <si>
    <t>DKK (If nothing else is stated in the templates)</t>
  </si>
  <si>
    <t>Quarterly</t>
  </si>
  <si>
    <t>January 1 to December 31, 2024</t>
  </si>
  <si>
    <t>Operational Risk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</si>
</sst>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3" x14ac:knownFonts="1">
    <font>
      <sz val="11"/>
      <color theme="1"/>
      <name val="Calibri"/>
      <family val="2"/>
      <scheme val="minor"/>
    </font>
    <font>
      <sz val="10"/>
      <name val="Arial"/>
      <family val="2"/>
    </font>
    <font>
      <b/>
      <sz val="12"/>
      <name val="Arial"/>
      <family val="2"/>
    </font>
    <font>
      <b/>
      <sz val="10"/>
      <name val="Arial"/>
      <family val="2"/>
    </font>
    <font>
      <b/>
      <sz val="20"/>
      <name val="Arial"/>
      <family val="2"/>
    </font>
    <font>
      <b/>
      <sz val="16"/>
      <name val="Arial"/>
      <family val="2"/>
    </font>
    <font>
      <sz val="8.5"/>
      <color theme="1"/>
      <name val="Segoe UI"/>
      <family val="2"/>
    </font>
    <font>
      <sz val="10"/>
      <color theme="1"/>
      <name val="Arial"/>
      <family val="2"/>
    </font>
    <font>
      <b/>
      <sz val="16"/>
      <color theme="1"/>
      <name val="Arial"/>
      <family val="2"/>
    </font>
    <font>
      <b/>
      <sz val="8.5"/>
      <color theme="1"/>
      <name val="Segoe UI"/>
      <family val="2"/>
    </font>
    <font>
      <sz val="8"/>
      <color theme="1"/>
      <name val="Calibri"/>
      <family val="2"/>
      <scheme val="minor"/>
    </font>
    <font>
      <sz val="8"/>
      <color theme="1"/>
      <name val="Segoe UI"/>
      <family val="2"/>
    </font>
    <font>
      <u/>
      <sz val="10"/>
      <color rgb="FF008080"/>
      <name val="Arial"/>
      <family val="2"/>
    </font>
    <font>
      <b/>
      <sz val="10"/>
      <color theme="1"/>
      <name val="Arial"/>
      <family val="2"/>
    </font>
    <font>
      <b/>
      <sz val="11"/>
      <color theme="1"/>
      <name val="Calibri"/>
      <family val="2"/>
      <scheme val="minor"/>
    </font>
    <font>
      <sz val="11"/>
      <name val="Calibri"/>
      <family val="2"/>
      <scheme val="minor"/>
    </font>
    <font>
      <b/>
      <sz val="12"/>
      <color theme="1"/>
      <name val="Arial"/>
      <family val="2"/>
    </font>
    <font>
      <b/>
      <sz val="11"/>
      <color rgb="FFFF0000"/>
      <name val="Calibri"/>
      <family val="2"/>
      <scheme val="minor"/>
    </font>
    <font>
      <b/>
      <sz val="18"/>
      <color rgb="FFFF0000"/>
      <name val="Calibri"/>
      <family val="2"/>
      <scheme val="minor"/>
    </font>
    <font>
      <b/>
      <strike/>
      <sz val="16"/>
      <name val="Arial"/>
      <family val="2"/>
    </font>
    <font>
      <sz val="11"/>
      <color rgb="FFFF0000"/>
      <name val="Calibri"/>
      <family val="2"/>
      <scheme val="minor"/>
    </font>
    <font>
      <i/>
      <sz val="10"/>
      <name val="Arial"/>
      <family val="2"/>
    </font>
    <font>
      <b/>
      <sz val="11"/>
      <name val="Calibri"/>
      <family val="2"/>
      <scheme val="minor"/>
    </font>
    <font>
      <u/>
      <sz val="10"/>
      <name val="Arial"/>
      <family val="2"/>
    </font>
    <font>
      <strike/>
      <sz val="10"/>
      <name val="Arial"/>
      <family val="2"/>
    </font>
    <font>
      <b/>
      <sz val="14"/>
      <name val="Calibri"/>
      <family val="2"/>
      <scheme val="minor"/>
    </font>
    <font>
      <sz val="11"/>
      <color theme="1"/>
      <name val="Calibri"/>
      <family val="2"/>
      <scheme val="minor"/>
    </font>
    <font>
      <u/>
      <sz val="11"/>
      <color theme="10"/>
      <name val="Calibri"/>
      <family val="2"/>
      <scheme val="minor"/>
    </font>
    <font>
      <b/>
      <sz val="14"/>
      <color theme="1"/>
      <name val="Calibri"/>
      <family val="2"/>
      <scheme val="minor"/>
    </font>
    <font>
      <strike/>
      <sz val="11"/>
      <color rgb="FF000000"/>
      <name val="Calibri"/>
      <family val="2"/>
      <scheme val="minor"/>
    </font>
    <font>
      <sz val="11"/>
      <color rgb="FF000000"/>
      <name val="Calibri"/>
      <family val="2"/>
      <scheme val="minor"/>
    </font>
    <font>
      <b/>
      <sz val="11"/>
      <color rgb="FF000000"/>
      <name val="Calibri"/>
      <family val="2"/>
      <scheme val="minor"/>
    </font>
    <font>
      <b/>
      <sz val="14"/>
      <color rgb="FF000000"/>
      <name val="Calibri"/>
      <family val="2"/>
      <scheme val="minor"/>
    </font>
    <font>
      <b/>
      <sz val="9"/>
      <color rgb="FF000000"/>
      <name val="Calibri"/>
      <family val="2"/>
      <scheme val="minor"/>
    </font>
    <font>
      <b/>
      <sz val="8"/>
      <color rgb="FF000000"/>
      <name val="Calibri"/>
      <family val="2"/>
      <scheme val="minor"/>
    </font>
    <font>
      <sz val="11"/>
      <color rgb="FF0070C0"/>
      <name val="Calibri"/>
      <family val="2"/>
      <scheme val="minor"/>
    </font>
    <font>
      <i/>
      <u/>
      <sz val="11"/>
      <name val="Calibri"/>
      <family val="2"/>
      <scheme val="minor"/>
    </font>
    <font>
      <i/>
      <sz val="11"/>
      <name val="Calibri"/>
      <family val="2"/>
      <scheme val="minor"/>
    </font>
    <font>
      <sz val="8"/>
      <name val="Calibri"/>
      <family val="2"/>
      <scheme val="minor"/>
    </font>
    <font>
      <sz val="9"/>
      <color theme="1"/>
      <name val="Calibri"/>
      <family val="2"/>
      <scheme val="minor"/>
    </font>
    <font>
      <b/>
      <sz val="12"/>
      <name val="Calibri"/>
      <family val="2"/>
      <scheme val="minor"/>
    </font>
    <font>
      <u/>
      <sz val="11"/>
      <name val="Calibri"/>
      <family val="2"/>
      <scheme val="minor"/>
    </font>
    <font>
      <b/>
      <sz val="10"/>
      <name val="Calibri"/>
      <family val="2"/>
      <scheme val="minor"/>
    </font>
    <font>
      <i/>
      <sz val="8"/>
      <name val="Calibri"/>
      <family val="2"/>
      <scheme val="minor"/>
    </font>
    <font>
      <b/>
      <sz val="9"/>
      <name val="Calibri"/>
      <family val="2"/>
      <scheme val="minor"/>
    </font>
    <font>
      <sz val="9"/>
      <name val="Calibri"/>
      <family val="2"/>
      <scheme val="minor"/>
    </font>
    <font>
      <i/>
      <sz val="9"/>
      <name val="Calibri"/>
      <family val="2"/>
      <scheme val="minor"/>
    </font>
    <font>
      <b/>
      <sz val="10"/>
      <color rgb="FF000000"/>
      <name val="Arial"/>
      <family val="2"/>
    </font>
    <font>
      <sz val="11"/>
      <color theme="1"/>
      <name val="Calibri"/>
      <family val="2"/>
      <charset val="238"/>
      <scheme val="minor"/>
    </font>
    <font>
      <sz val="11"/>
      <color rgb="FF000000"/>
      <name val="Segoe UI"/>
      <family val="2"/>
    </font>
    <font>
      <sz val="8.5"/>
      <color rgb="FF000000"/>
      <name val="Segoe UI"/>
      <family val="2"/>
    </font>
    <font>
      <b/>
      <sz val="8.5"/>
      <color rgb="FF000000"/>
      <name val="Segoe UI"/>
      <family val="2"/>
    </font>
    <font>
      <sz val="8"/>
      <color rgb="FF000000"/>
      <name val="Segoe UI"/>
      <family val="2"/>
    </font>
    <font>
      <i/>
      <sz val="8"/>
      <name val="Segoe UI"/>
      <family val="2"/>
    </font>
    <font>
      <i/>
      <sz val="8.5"/>
      <name val="Segoe UI"/>
      <family val="2"/>
    </font>
    <font>
      <sz val="10"/>
      <name val="Calibri"/>
      <family val="2"/>
      <scheme val="minor"/>
    </font>
    <font>
      <sz val="14"/>
      <color theme="1"/>
      <name val="Calibri"/>
      <family val="2"/>
      <scheme val="minor"/>
    </font>
    <font>
      <sz val="12"/>
      <name val="Calibri"/>
      <family val="2"/>
      <scheme val="minor"/>
    </font>
    <font>
      <b/>
      <i/>
      <sz val="9"/>
      <name val="Calibri"/>
      <family val="2"/>
      <scheme val="minor"/>
    </font>
    <font>
      <sz val="8.5"/>
      <name val="Segoe UI"/>
      <family val="2"/>
    </font>
    <font>
      <sz val="9"/>
      <name val="Times New Roman"/>
      <family val="1"/>
    </font>
    <font>
      <sz val="12"/>
      <color theme="1"/>
      <name val="Calibri"/>
      <family val="2"/>
      <scheme val="minor"/>
    </font>
    <font>
      <sz val="9"/>
      <color rgb="FF000000"/>
      <name val="Calibri"/>
      <family val="2"/>
      <scheme val="minor"/>
    </font>
    <font>
      <i/>
      <sz val="9"/>
      <color rgb="FF000000"/>
      <name val="Calibri"/>
      <family val="2"/>
      <scheme val="minor"/>
    </font>
    <font>
      <b/>
      <i/>
      <sz val="8.5"/>
      <name val="Segoe UI"/>
      <family val="2"/>
    </font>
    <font>
      <b/>
      <sz val="8.5"/>
      <name val="Segoe UI"/>
      <family val="2"/>
    </font>
    <font>
      <i/>
      <strike/>
      <sz val="8.5"/>
      <name val="Segoe UI"/>
      <family val="2"/>
    </font>
    <font>
      <strike/>
      <sz val="9"/>
      <name val="Calibri"/>
      <family val="2"/>
      <scheme val="minor"/>
    </font>
    <font>
      <sz val="7.5"/>
      <color theme="1"/>
      <name val="Segoe UI"/>
      <family val="2"/>
    </font>
    <font>
      <b/>
      <sz val="16"/>
      <color rgb="FF000000"/>
      <name val="Arial"/>
      <family val="2"/>
    </font>
    <font>
      <sz val="9"/>
      <name val="Arial"/>
      <family val="2"/>
    </font>
    <font>
      <b/>
      <sz val="11"/>
      <color rgb="FF00B050"/>
      <name val="Calibri"/>
      <family val="2"/>
      <scheme val="minor"/>
    </font>
    <font>
      <b/>
      <strike/>
      <sz val="11"/>
      <color rgb="FFFF0000"/>
      <name val="Calibri"/>
      <family val="2"/>
      <scheme val="minor"/>
    </font>
    <font>
      <sz val="11"/>
      <color theme="1"/>
      <name val="Arial"/>
      <family val="2"/>
    </font>
    <font>
      <sz val="10"/>
      <color rgb="FF000000"/>
      <name val="Arial"/>
      <family val="2"/>
    </font>
    <font>
      <b/>
      <sz val="12"/>
      <color rgb="FF000000"/>
      <name val="Times New Roman"/>
      <family val="1"/>
      <charset val="238"/>
    </font>
    <font>
      <sz val="12"/>
      <color theme="1"/>
      <name val="Times New Roman"/>
      <family val="1"/>
      <charset val="238"/>
    </font>
    <font>
      <b/>
      <i/>
      <sz val="11"/>
      <color theme="5"/>
      <name val="Calibri"/>
      <family val="2"/>
      <scheme val="minor"/>
    </font>
    <font>
      <i/>
      <sz val="11"/>
      <color rgb="FFAA322F"/>
      <name val="Calibri"/>
      <family val="2"/>
      <scheme val="minor"/>
    </font>
    <font>
      <b/>
      <sz val="11"/>
      <color rgb="FFAA322F"/>
      <name val="Calibri"/>
      <family val="2"/>
      <scheme val="minor"/>
    </font>
    <font>
      <b/>
      <i/>
      <sz val="11"/>
      <name val="Calibri"/>
      <family val="2"/>
      <scheme val="minor"/>
    </font>
    <font>
      <sz val="8"/>
      <color rgb="FFFF0000"/>
      <name val="Calibri"/>
      <family val="2"/>
      <scheme val="minor"/>
    </font>
    <font>
      <strike/>
      <sz val="11"/>
      <name val="Calibri"/>
      <family val="2"/>
      <scheme val="minor"/>
    </font>
    <font>
      <sz val="10"/>
      <color indexed="8"/>
      <name val="Verdana"/>
      <family val="2"/>
    </font>
    <font>
      <b/>
      <sz val="9"/>
      <name val="Verdana"/>
      <family val="2"/>
    </font>
    <font>
      <b/>
      <strike/>
      <sz val="9"/>
      <name val="Verdana"/>
      <family val="2"/>
    </font>
    <font>
      <sz val="10"/>
      <name val="Verdana"/>
      <family val="2"/>
    </font>
    <font>
      <b/>
      <sz val="10"/>
      <name val="Verdana"/>
      <family val="2"/>
    </font>
    <font>
      <b/>
      <sz val="7.5"/>
      <color theme="1"/>
      <name val="Segoe UI"/>
      <family val="2"/>
    </font>
    <font>
      <i/>
      <sz val="7.5"/>
      <color theme="1"/>
      <name val="Segoe UI"/>
      <family val="2"/>
    </font>
    <font>
      <sz val="7.5"/>
      <color theme="1"/>
      <name val="Symbol"/>
      <family val="1"/>
      <charset val="2"/>
    </font>
    <font>
      <sz val="11"/>
      <color indexed="10"/>
      <name val="Calibri"/>
      <family val="2"/>
      <scheme val="minor"/>
    </font>
    <font>
      <sz val="12"/>
      <color rgb="FF000000"/>
      <name val="Times New Roman"/>
      <family val="1"/>
    </font>
    <font>
      <i/>
      <sz val="11"/>
      <color rgb="FF000000"/>
      <name val="Calibri"/>
      <family val="2"/>
      <scheme val="minor"/>
    </font>
    <font>
      <sz val="11"/>
      <color theme="0"/>
      <name val="Calibri"/>
      <family val="2"/>
      <scheme val="minor"/>
    </font>
    <font>
      <i/>
      <sz val="9"/>
      <name val="Segoe UI"/>
      <family val="2"/>
    </font>
    <font>
      <i/>
      <sz val="9"/>
      <color theme="1"/>
      <name val="Segoe UI"/>
      <family val="2"/>
    </font>
    <font>
      <b/>
      <sz val="9"/>
      <name val="Segoe UI"/>
      <family val="2"/>
    </font>
    <font>
      <sz val="9"/>
      <name val="Segoe UI"/>
      <family val="2"/>
    </font>
    <font>
      <u/>
      <sz val="9"/>
      <color theme="10"/>
      <name val="Calibri"/>
      <family val="2"/>
      <scheme val="minor"/>
    </font>
    <font>
      <sz val="9"/>
      <color theme="0"/>
      <name val="Calibri"/>
      <family val="2"/>
      <scheme val="minor"/>
    </font>
    <font>
      <b/>
      <sz val="9"/>
      <color theme="1"/>
      <name val="Calibri"/>
      <family val="2"/>
      <scheme val="minor"/>
    </font>
    <font>
      <b/>
      <i/>
      <sz val="9"/>
      <color theme="1"/>
      <name val="Calibri"/>
      <family val="2"/>
      <scheme val="minor"/>
    </font>
    <font>
      <i/>
      <sz val="9"/>
      <color theme="1"/>
      <name val="Calibri"/>
      <family val="2"/>
      <scheme val="minor"/>
    </font>
    <font>
      <sz val="9"/>
      <color rgb="FF000000"/>
      <name val="Segoe UI"/>
      <family val="2"/>
    </font>
    <font>
      <b/>
      <sz val="9"/>
      <color rgb="FF000000"/>
      <name val="Segoe UI"/>
      <family val="2"/>
    </font>
    <font>
      <b/>
      <sz val="9"/>
      <color theme="1"/>
      <name val="Calibri"/>
      <family val="2"/>
    </font>
    <font>
      <sz val="9"/>
      <color theme="1"/>
      <name val="Calibri"/>
      <family val="2"/>
    </font>
    <font>
      <b/>
      <sz val="14"/>
      <color theme="1"/>
      <name val="Calibri"/>
      <family val="2"/>
    </font>
    <font>
      <b/>
      <sz val="8"/>
      <color rgb="FF000000"/>
      <name val="Segoe UI"/>
      <family val="2"/>
    </font>
    <font>
      <b/>
      <sz val="11"/>
      <name val="Arial"/>
      <family val="2"/>
    </font>
    <font>
      <b/>
      <i/>
      <sz val="8"/>
      <name val="Calibri"/>
      <family val="2"/>
      <scheme val="minor"/>
    </font>
    <font>
      <b/>
      <sz val="8"/>
      <name val="Calibri"/>
      <family val="2"/>
      <scheme val="minor"/>
    </font>
  </fonts>
  <fills count="1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rgb="FFBFBFBF"/>
        <bgColor indexed="64"/>
      </patternFill>
    </fill>
    <fill>
      <patternFill patternType="solid">
        <fgColor rgb="FFFFFFFF"/>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E7E6E6"/>
        <bgColor indexed="64"/>
      </patternFill>
    </fill>
    <fill>
      <patternFill patternType="solid">
        <fgColor theme="0"/>
        <bgColor indexed="64"/>
      </patternFill>
    </fill>
    <fill>
      <patternFill patternType="solid">
        <fgColor theme="2"/>
        <bgColor indexed="64"/>
      </patternFill>
    </fill>
    <fill>
      <patternFill patternType="solid">
        <fgColor theme="1" tint="0.499984740745262"/>
        <bgColor indexed="64"/>
      </patternFill>
    </fill>
    <fill>
      <patternFill patternType="solid">
        <fgColor rgb="FF595959"/>
        <bgColor indexed="64"/>
      </patternFill>
    </fill>
    <fill>
      <patternFill patternType="solid">
        <fgColor rgb="FFFFC000"/>
        <bgColor indexed="64"/>
      </patternFill>
    </fill>
    <fill>
      <patternFill patternType="solid">
        <fgColor rgb="FFD9D9D9"/>
        <bgColor indexed="64"/>
      </patternFill>
    </fill>
    <fill>
      <patternFill patternType="solid">
        <fgColor theme="0" tint="-4.9989318521683403E-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diagonalUp="1" diagonalDown="1">
      <left style="medium">
        <color indexed="64"/>
      </left>
      <right/>
      <top style="medium">
        <color indexed="64"/>
      </top>
      <bottom style="medium">
        <color indexed="64"/>
      </bottom>
      <diagonal style="thin">
        <color indexed="64"/>
      </diagonal>
    </border>
    <border diagonalUp="1" diagonalDown="1">
      <left/>
      <right/>
      <top style="medium">
        <color indexed="64"/>
      </top>
      <bottom style="medium">
        <color indexed="64"/>
      </bottom>
      <diagonal style="thin">
        <color indexed="64"/>
      </diagonal>
    </border>
    <border diagonalUp="1" diagonalDown="1">
      <left/>
      <right style="medium">
        <color indexed="64"/>
      </right>
      <top style="medium">
        <color indexed="64"/>
      </top>
      <bottom style="medium">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Up="1" diagonalDown="1">
      <left style="medium">
        <color indexed="64"/>
      </left>
      <right/>
      <top style="medium">
        <color indexed="64"/>
      </top>
      <bottom/>
      <diagonal style="thin">
        <color indexed="64"/>
      </diagonal>
    </border>
    <border diagonalUp="1" diagonalDown="1">
      <left/>
      <right/>
      <top style="medium">
        <color indexed="64"/>
      </top>
      <bottom/>
      <diagonal style="thin">
        <color indexed="64"/>
      </diagonal>
    </border>
    <border diagonalUp="1" diagonalDown="1">
      <left/>
      <right style="medium">
        <color indexed="64"/>
      </right>
      <top style="medium">
        <color indexed="64"/>
      </top>
      <bottom/>
      <diagonal style="thin">
        <color indexed="64"/>
      </diagonal>
    </border>
    <border diagonalUp="1" diagonalDown="1">
      <left style="medium">
        <color indexed="64"/>
      </left>
      <right/>
      <top/>
      <bottom style="medium">
        <color indexed="64"/>
      </bottom>
      <diagonal style="thin">
        <color indexed="64"/>
      </diagonal>
    </border>
    <border diagonalUp="1" diagonalDown="1">
      <left/>
      <right/>
      <top/>
      <bottom style="medium">
        <color indexed="64"/>
      </bottom>
      <diagonal style="thin">
        <color indexed="64"/>
      </diagonal>
    </border>
    <border diagonalUp="1" diagonalDown="1">
      <left/>
      <right style="medium">
        <color indexed="64"/>
      </right>
      <top/>
      <bottom style="medium">
        <color indexed="64"/>
      </bottom>
      <diagonal style="thin">
        <color indexed="64"/>
      </diagonal>
    </border>
    <border>
      <left/>
      <right/>
      <top/>
      <bottom style="medium">
        <color indexed="64"/>
      </bottom>
      <diagonal/>
    </border>
    <border>
      <left style="medium">
        <color rgb="FF000000"/>
      </left>
      <right style="medium">
        <color indexed="64"/>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rgb="FF000000"/>
      </top>
      <bottom style="medium">
        <color indexed="64"/>
      </bottom>
      <diagonal/>
    </border>
    <border>
      <left/>
      <right style="medium">
        <color rgb="FF000000"/>
      </right>
      <top style="medium">
        <color rgb="FF000000"/>
      </top>
      <bottom style="medium">
        <color rgb="FF000000"/>
      </bottom>
      <diagonal/>
    </border>
    <border>
      <left style="medium">
        <color rgb="FF000000"/>
      </left>
      <right/>
      <top style="medium">
        <color indexed="64"/>
      </top>
      <bottom style="medium">
        <color indexed="64"/>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indexed="64"/>
      </top>
      <bottom/>
      <diagonal/>
    </border>
    <border>
      <left style="medium">
        <color indexed="64"/>
      </left>
      <right style="medium">
        <color rgb="FF000000"/>
      </right>
      <top/>
      <bottom/>
      <diagonal/>
    </border>
    <border>
      <left style="medium">
        <color rgb="FF000000"/>
      </left>
      <right style="medium">
        <color indexed="64"/>
      </right>
      <top/>
      <bottom style="medium">
        <color indexed="64"/>
      </bottom>
      <diagonal/>
    </border>
    <border>
      <left style="medium">
        <color indexed="64"/>
      </left>
      <right style="medium">
        <color rgb="FF000000"/>
      </right>
      <top/>
      <bottom style="medium">
        <color indexed="64"/>
      </bottom>
      <diagonal/>
    </border>
    <border>
      <left style="medium">
        <color rgb="FF000000"/>
      </left>
      <right/>
      <top/>
      <bottom style="medium">
        <color indexed="64"/>
      </bottom>
      <diagonal/>
    </border>
    <border>
      <left/>
      <right style="medium">
        <color rgb="FF000000"/>
      </right>
      <top style="medium">
        <color indexed="64"/>
      </top>
      <bottom style="medium">
        <color indexed="64"/>
      </bottom>
      <diagonal/>
    </border>
    <border>
      <left/>
      <right style="medium">
        <color rgb="FF000000"/>
      </right>
      <top/>
      <bottom style="medium">
        <color indexed="64"/>
      </bottom>
      <diagonal/>
    </border>
    <border>
      <left/>
      <right/>
      <top style="medium">
        <color rgb="FF000000"/>
      </top>
      <bottom style="medium">
        <color indexed="64"/>
      </bottom>
      <diagonal/>
    </border>
    <border>
      <left style="thin">
        <color indexed="64"/>
      </left>
      <right style="thin">
        <color indexed="64"/>
      </right>
      <top/>
      <bottom/>
      <diagonal/>
    </border>
    <border>
      <left style="medium">
        <color indexed="64"/>
      </left>
      <right style="medium">
        <color indexed="64"/>
      </right>
      <top/>
      <bottom/>
      <diagonal/>
    </border>
    <border diagonalUp="1" diagonalDown="1">
      <left style="medium">
        <color indexed="64"/>
      </left>
      <right/>
      <top/>
      <bottom/>
      <diagonal style="thin">
        <color indexed="64"/>
      </diagonal>
    </border>
    <border diagonalUp="1" diagonalDown="1">
      <left/>
      <right/>
      <top/>
      <bottom/>
      <diagonal style="thin">
        <color indexed="64"/>
      </diagonal>
    </border>
    <border diagonalUp="1" diagonalDown="1">
      <left/>
      <right style="medium">
        <color indexed="64"/>
      </right>
      <top/>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hair">
        <color indexed="64"/>
      </top>
      <bottom/>
      <diagonal/>
    </border>
  </borders>
  <cellStyleXfs count="16">
    <xf numFmtId="0" fontId="0" fillId="0" borderId="0"/>
    <xf numFmtId="0" fontId="4" fillId="2" borderId="3"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4" borderId="1" applyFont="0">
      <alignment horizontal="right" vertical="center"/>
      <protection locked="0"/>
    </xf>
    <xf numFmtId="0" fontId="1" fillId="0" borderId="0"/>
    <xf numFmtId="0" fontId="27" fillId="0" borderId="0" applyNumberFormat="0" applyFill="0" applyBorder="0" applyAlignment="0" applyProtection="0"/>
    <xf numFmtId="0" fontId="1" fillId="0" borderId="0"/>
    <xf numFmtId="0" fontId="48" fillId="0" borderId="0"/>
    <xf numFmtId="9" fontId="26" fillId="0" borderId="0" applyFont="0" applyFill="0" applyBorder="0" applyAlignment="0" applyProtection="0"/>
    <xf numFmtId="0" fontId="1" fillId="0" borderId="0"/>
    <xf numFmtId="0" fontId="1" fillId="0" borderId="0"/>
    <xf numFmtId="0" fontId="1" fillId="0" borderId="0"/>
  </cellStyleXfs>
  <cellXfs count="884">
    <xf numFmtId="0" fontId="0" fillId="0" borderId="0" xfId="0"/>
    <xf numFmtId="0" fontId="8" fillId="0" borderId="0" xfId="0" applyFont="1"/>
    <xf numFmtId="0" fontId="6" fillId="0" borderId="0" xfId="0" applyFont="1" applyAlignment="1">
      <alignment vertical="center" wrapText="1"/>
    </xf>
    <xf numFmtId="0" fontId="10" fillId="0" borderId="0" xfId="0" applyFont="1" applyAlignment="1">
      <alignment vertical="center"/>
    </xf>
    <xf numFmtId="0" fontId="5" fillId="0" borderId="0" xfId="0" applyFont="1" applyAlignment="1">
      <alignment vertical="center"/>
    </xf>
    <xf numFmtId="0" fontId="6" fillId="0" borderId="0" xfId="0" applyFont="1" applyAlignment="1">
      <alignment horizontal="center" vertical="center" wrapText="1"/>
    </xf>
    <xf numFmtId="0" fontId="5" fillId="0" borderId="0" xfId="0" applyFont="1"/>
    <xf numFmtId="0" fontId="0" fillId="0" borderId="0" xfId="0" applyAlignment="1">
      <alignment horizontal="center" vertical="center"/>
    </xf>
    <xf numFmtId="0" fontId="11" fillId="0" borderId="0" xfId="0" applyFont="1" applyAlignment="1">
      <alignment horizontal="center" vertical="center" wrapText="1"/>
    </xf>
    <xf numFmtId="0" fontId="7" fillId="6" borderId="1" xfId="0" applyFont="1" applyFill="1" applyBorder="1" applyAlignment="1">
      <alignment vertical="center" wrapText="1"/>
    </xf>
    <xf numFmtId="0" fontId="7" fillId="5" borderId="1" xfId="0" applyFont="1" applyFill="1" applyBorder="1" applyAlignment="1">
      <alignment vertical="center" wrapText="1"/>
    </xf>
    <xf numFmtId="0" fontId="1" fillId="6" borderId="1" xfId="0" applyFont="1" applyFill="1" applyBorder="1" applyAlignment="1">
      <alignment horizontal="center" vertical="center" wrapText="1"/>
    </xf>
    <xf numFmtId="0" fontId="12" fillId="5" borderId="1" xfId="0" applyFont="1" applyFill="1" applyBorder="1" applyAlignment="1">
      <alignment vertical="center" wrapText="1"/>
    </xf>
    <xf numFmtId="0" fontId="13" fillId="0" borderId="1" xfId="0" applyFont="1" applyBorder="1" applyAlignment="1">
      <alignment vertical="center" wrapText="1"/>
    </xf>
    <xf numFmtId="0" fontId="7" fillId="0" borderId="0" xfId="0" applyFont="1"/>
    <xf numFmtId="0" fontId="0" fillId="0" borderId="0" xfId="0" applyAlignment="1">
      <alignment horizontal="center"/>
    </xf>
    <xf numFmtId="0" fontId="16" fillId="0" borderId="0" xfId="0" applyFont="1"/>
    <xf numFmtId="0" fontId="0" fillId="0" borderId="1" xfId="0" applyBorder="1" applyAlignment="1">
      <alignment horizontal="center" vertical="center"/>
    </xf>
    <xf numFmtId="0" fontId="7" fillId="0" borderId="1" xfId="0" applyFont="1" applyBorder="1" applyAlignment="1">
      <alignment vertical="center" wrapText="1"/>
    </xf>
    <xf numFmtId="0" fontId="0" fillId="0" borderId="0" xfId="0" applyAlignment="1">
      <alignment vertical="center" wrapText="1"/>
    </xf>
    <xf numFmtId="0" fontId="17" fillId="0" borderId="0" xfId="0" applyFont="1"/>
    <xf numFmtId="0" fontId="15" fillId="0" borderId="1" xfId="0" applyFont="1" applyBorder="1" applyAlignment="1">
      <alignment horizontal="center" vertical="center"/>
    </xf>
    <xf numFmtId="0" fontId="18" fillId="0" borderId="0" xfId="0" applyFont="1"/>
    <xf numFmtId="0" fontId="7" fillId="0" borderId="1" xfId="0" applyFont="1" applyBorder="1" applyAlignment="1">
      <alignment horizontal="right" vertical="center" wrapText="1"/>
    </xf>
    <xf numFmtId="0" fontId="15" fillId="0" borderId="0" xfId="0" applyFont="1"/>
    <xf numFmtId="0" fontId="3" fillId="0" borderId="1" xfId="0" applyFont="1" applyBorder="1" applyAlignment="1">
      <alignment vertical="center" wrapText="1"/>
    </xf>
    <xf numFmtId="0" fontId="5" fillId="0" borderId="0" xfId="2" applyFont="1">
      <alignment vertical="center"/>
    </xf>
    <xf numFmtId="0" fontId="20" fillId="0" borderId="0" xfId="0" applyFont="1"/>
    <xf numFmtId="0" fontId="21" fillId="0" borderId="1" xfId="0" applyFont="1" applyBorder="1" applyAlignment="1">
      <alignment vertical="center" wrapText="1"/>
    </xf>
    <xf numFmtId="0" fontId="23" fillId="0" borderId="1" xfId="0" applyFont="1" applyBorder="1" applyAlignment="1">
      <alignment vertical="center" wrapText="1"/>
    </xf>
    <xf numFmtId="0" fontId="14" fillId="0" borderId="0" xfId="0" applyFont="1"/>
    <xf numFmtId="0" fontId="28" fillId="0" borderId="0" xfId="0" applyFont="1"/>
    <xf numFmtId="0" fontId="30" fillId="0" borderId="1" xfId="0" applyFont="1" applyBorder="1" applyAlignment="1">
      <alignment horizontal="left" vertical="center" wrapText="1" indent="1"/>
    </xf>
    <xf numFmtId="0" fontId="30" fillId="0" borderId="1" xfId="0" applyFont="1" applyBorder="1" applyAlignment="1">
      <alignment horizontal="left" vertical="center" wrapText="1" indent="2"/>
    </xf>
    <xf numFmtId="0" fontId="30" fillId="0" borderId="1" xfId="0" quotePrefix="1" applyFont="1" applyBorder="1" applyAlignment="1">
      <alignment horizontal="center" vertical="center" wrapText="1"/>
    </xf>
    <xf numFmtId="0" fontId="31" fillId="0" borderId="1" xfId="0" applyFont="1" applyBorder="1" applyAlignment="1">
      <alignment vertical="center" wrapText="1"/>
    </xf>
    <xf numFmtId="0" fontId="31" fillId="0" borderId="1" xfId="0" quotePrefix="1" applyFont="1" applyBorder="1" applyAlignment="1">
      <alignment horizontal="center" vertical="center" wrapText="1"/>
    </xf>
    <xf numFmtId="0" fontId="31" fillId="0" borderId="6" xfId="0" applyFont="1" applyBorder="1" applyAlignment="1">
      <alignment horizontal="center" vertical="center" wrapText="1"/>
    </xf>
    <xf numFmtId="0" fontId="31" fillId="0" borderId="0" xfId="0" applyFont="1" applyAlignment="1">
      <alignment vertical="center" wrapText="1"/>
    </xf>
    <xf numFmtId="0" fontId="32" fillId="0" borderId="0" xfId="0" applyFont="1" applyAlignment="1">
      <alignment vertical="center" wrapText="1"/>
    </xf>
    <xf numFmtId="0" fontId="31" fillId="0" borderId="1" xfId="0" applyFont="1" applyBorder="1" applyAlignment="1">
      <alignment horizontal="justify" vertical="center" wrapText="1"/>
    </xf>
    <xf numFmtId="0" fontId="31" fillId="0" borderId="0" xfId="0" applyFont="1" applyAlignment="1">
      <alignment horizontal="justify" vertical="center" wrapText="1"/>
    </xf>
    <xf numFmtId="0" fontId="33" fillId="0" borderId="0" xfId="0" applyFont="1" applyAlignment="1">
      <alignment horizontal="justify" vertical="center" wrapText="1"/>
    </xf>
    <xf numFmtId="0" fontId="32" fillId="0" borderId="0" xfId="0" applyFont="1" applyAlignment="1">
      <alignment horizontal="justify" vertical="center" wrapText="1"/>
    </xf>
    <xf numFmtId="0" fontId="34" fillId="0" borderId="0" xfId="0" applyFont="1" applyAlignment="1">
      <alignment vertical="center" wrapText="1"/>
    </xf>
    <xf numFmtId="0" fontId="30" fillId="0" borderId="0" xfId="0" applyFont="1" applyAlignment="1">
      <alignment horizontal="right" vertical="center" wrapText="1"/>
    </xf>
    <xf numFmtId="0" fontId="30" fillId="0" borderId="6" xfId="0" applyFont="1" applyBorder="1" applyAlignment="1">
      <alignment vertical="center" wrapText="1"/>
    </xf>
    <xf numFmtId="0" fontId="14" fillId="0" borderId="0" xfId="0" applyFont="1" applyAlignment="1">
      <alignment horizontal="center" vertical="center" wrapText="1"/>
    </xf>
    <xf numFmtId="0" fontId="0" fillId="0" borderId="0" xfId="0" applyAlignment="1">
      <alignment horizontal="left" vertical="center"/>
    </xf>
    <xf numFmtId="0" fontId="35" fillId="0" borderId="0" xfId="0" applyFont="1" applyAlignment="1">
      <alignment horizontal="left" vertical="center"/>
    </xf>
    <xf numFmtId="49" fontId="22" fillId="0" borderId="1" xfId="10" applyNumberFormat="1" applyFont="1" applyBorder="1" applyAlignment="1">
      <alignment horizontal="center" vertical="center" wrapText="1"/>
    </xf>
    <xf numFmtId="49" fontId="22" fillId="0" borderId="1" xfId="10" quotePrefix="1" applyNumberFormat="1" applyFont="1" applyBorder="1" applyAlignment="1">
      <alignment horizontal="center" vertical="center" wrapText="1"/>
    </xf>
    <xf numFmtId="0" fontId="15" fillId="0" borderId="1" xfId="10" applyFont="1" applyBorder="1" applyAlignment="1">
      <alignment horizontal="left" vertical="center" wrapText="1"/>
    </xf>
    <xf numFmtId="0" fontId="15" fillId="0" borderId="1" xfId="10" applyFont="1" applyBorder="1" applyAlignment="1">
      <alignment vertical="center" wrapText="1"/>
    </xf>
    <xf numFmtId="0" fontId="22" fillId="0" borderId="1" xfId="10" applyFont="1" applyBorder="1" applyAlignment="1">
      <alignment horizontal="center" vertical="center" wrapText="1"/>
    </xf>
    <xf numFmtId="0" fontId="36" fillId="0" borderId="1" xfId="10" applyFont="1" applyBorder="1" applyAlignment="1">
      <alignment horizontal="left" vertical="center" wrapText="1" indent="2"/>
    </xf>
    <xf numFmtId="0" fontId="15" fillId="9" borderId="1" xfId="10" applyFont="1" applyFill="1" applyBorder="1" applyAlignment="1">
      <alignment horizontal="center" vertical="center" wrapText="1"/>
    </xf>
    <xf numFmtId="0" fontId="15" fillId="9" borderId="1" xfId="10" applyFont="1" applyFill="1" applyBorder="1" applyAlignment="1">
      <alignment wrapText="1"/>
    </xf>
    <xf numFmtId="0" fontId="15" fillId="9" borderId="1" xfId="10" applyFont="1" applyFill="1" applyBorder="1"/>
    <xf numFmtId="0" fontId="22" fillId="0" borderId="1" xfId="10" quotePrefix="1" applyFont="1" applyBorder="1" applyAlignment="1">
      <alignment horizontal="center" vertical="center" wrapText="1"/>
    </xf>
    <xf numFmtId="0" fontId="22" fillId="0" borderId="1" xfId="0" applyFont="1" applyBorder="1" applyAlignment="1">
      <alignment horizontal="center" vertical="center" wrapText="1"/>
    </xf>
    <xf numFmtId="0" fontId="40" fillId="0" borderId="0" xfId="0" applyFont="1" applyAlignment="1">
      <alignment vertical="center"/>
    </xf>
    <xf numFmtId="0" fontId="14" fillId="0" borderId="0" xfId="0" applyFont="1" applyAlignment="1">
      <alignment vertical="center"/>
    </xf>
    <xf numFmtId="0" fontId="30" fillId="6" borderId="1" xfId="0" applyFont="1" applyFill="1" applyBorder="1" applyAlignment="1">
      <alignment vertical="center" wrapText="1"/>
    </xf>
    <xf numFmtId="0" fontId="30" fillId="6" borderId="0" xfId="0" applyFont="1" applyFill="1" applyAlignment="1">
      <alignment vertical="center" wrapText="1"/>
    </xf>
    <xf numFmtId="0" fontId="0" fillId="0" borderId="1" xfId="0" applyBorder="1"/>
    <xf numFmtId="0" fontId="0" fillId="6" borderId="1" xfId="0" applyFill="1" applyBorder="1" applyAlignment="1">
      <alignment vertical="center" wrapText="1"/>
    </xf>
    <xf numFmtId="0" fontId="8" fillId="12" borderId="0" xfId="0" applyFont="1" applyFill="1"/>
    <xf numFmtId="0" fontId="0" fillId="12" borderId="0" xfId="0" applyFill="1"/>
    <xf numFmtId="0" fontId="0" fillId="12" borderId="0" xfId="0" applyFill="1" applyAlignment="1">
      <alignment horizontal="center" vertical="center" wrapText="1"/>
    </xf>
    <xf numFmtId="0" fontId="0" fillId="0" borderId="0" xfId="0" applyAlignment="1">
      <alignment horizontal="center" vertical="center" wrapText="1"/>
    </xf>
    <xf numFmtId="0" fontId="14" fillId="12" borderId="0" xfId="0" applyFont="1" applyFill="1" applyAlignment="1">
      <alignment vertical="center" wrapText="1"/>
    </xf>
    <xf numFmtId="0" fontId="22" fillId="10" borderId="1" xfId="0" applyFont="1" applyFill="1" applyBorder="1" applyAlignment="1">
      <alignment horizontal="center" vertical="center" wrapText="1"/>
    </xf>
    <xf numFmtId="0" fontId="0" fillId="12" borderId="0" xfId="0" applyFill="1" applyAlignment="1">
      <alignment horizontal="center" vertical="center"/>
    </xf>
    <xf numFmtId="0" fontId="0" fillId="12" borderId="9" xfId="0" applyFill="1" applyBorder="1" applyAlignment="1">
      <alignment horizontal="center" vertical="center"/>
    </xf>
    <xf numFmtId="0" fontId="0" fillId="12" borderId="1" xfId="0" applyFill="1" applyBorder="1" applyAlignment="1">
      <alignment horizontal="center" vertical="center"/>
    </xf>
    <xf numFmtId="0" fontId="0" fillId="12" borderId="0" xfId="0" applyFill="1" applyAlignment="1">
      <alignment wrapText="1"/>
    </xf>
    <xf numFmtId="0" fontId="6" fillId="12" borderId="1" xfId="0" applyFont="1" applyFill="1" applyBorder="1" applyAlignment="1">
      <alignment vertical="center" wrapText="1"/>
    </xf>
    <xf numFmtId="0" fontId="0" fillId="12" borderId="1" xfId="0" applyFill="1" applyBorder="1" applyAlignment="1">
      <alignment vertical="center" wrapText="1"/>
    </xf>
    <xf numFmtId="0" fontId="0" fillId="0" borderId="0" xfId="0" applyAlignment="1">
      <alignment wrapText="1"/>
    </xf>
    <xf numFmtId="0" fontId="9" fillId="12" borderId="1" xfId="0" applyFont="1" applyFill="1" applyBorder="1" applyAlignment="1">
      <alignment vertical="center" wrapText="1"/>
    </xf>
    <xf numFmtId="9" fontId="14" fillId="10" borderId="9" xfId="0" applyNumberFormat="1" applyFont="1" applyFill="1" applyBorder="1" applyAlignment="1">
      <alignment horizontal="center" vertical="center" wrapText="1"/>
    </xf>
    <xf numFmtId="9" fontId="14" fillId="10" borderId="1" xfId="0" applyNumberFormat="1" applyFont="1" applyFill="1" applyBorder="1" applyAlignment="1">
      <alignment horizontal="center" vertical="center" wrapText="1"/>
    </xf>
    <xf numFmtId="0" fontId="22" fillId="0" borderId="0" xfId="0" applyFont="1"/>
    <xf numFmtId="0" fontId="41" fillId="0" borderId="0" xfId="9" applyFont="1" applyAlignment="1">
      <alignment horizontal="justify" vertical="center"/>
    </xf>
    <xf numFmtId="0" fontId="16" fillId="0" borderId="0" xfId="0" applyFont="1" applyAlignment="1">
      <alignment vertical="center"/>
    </xf>
    <xf numFmtId="0" fontId="47" fillId="0" borderId="1" xfId="0" applyFont="1" applyBorder="1" applyAlignment="1">
      <alignment vertical="center" wrapText="1"/>
    </xf>
    <xf numFmtId="0" fontId="49" fillId="0" borderId="0" xfId="0" applyFont="1" applyAlignment="1">
      <alignment vertical="center"/>
    </xf>
    <xf numFmtId="0" fontId="50" fillId="0" borderId="0" xfId="0" applyFont="1" applyAlignment="1">
      <alignment vertical="center" wrapText="1"/>
    </xf>
    <xf numFmtId="0" fontId="51" fillId="12" borderId="8" xfId="0" applyFont="1" applyFill="1" applyBorder="1" applyAlignment="1">
      <alignment horizontal="center" vertical="center" wrapText="1"/>
    </xf>
    <xf numFmtId="0" fontId="51" fillId="12" borderId="11" xfId="0" applyFont="1" applyFill="1" applyBorder="1" applyAlignment="1">
      <alignment horizontal="center" vertical="center" wrapText="1"/>
    </xf>
    <xf numFmtId="0" fontId="51" fillId="12" borderId="10" xfId="0" applyFont="1" applyFill="1" applyBorder="1" applyAlignment="1">
      <alignment vertical="center" wrapText="1"/>
    </xf>
    <xf numFmtId="0" fontId="51" fillId="12" borderId="9" xfId="0" applyFont="1" applyFill="1" applyBorder="1" applyAlignment="1">
      <alignment vertical="center" wrapText="1"/>
    </xf>
    <xf numFmtId="0" fontId="51" fillId="12" borderId="51" xfId="0" applyFont="1" applyFill="1" applyBorder="1" applyAlignment="1">
      <alignment horizontal="center" vertical="center" wrapText="1"/>
    </xf>
    <xf numFmtId="0" fontId="51" fillId="12" borderId="3" xfId="0" applyFont="1" applyFill="1" applyBorder="1" applyAlignment="1">
      <alignment horizontal="center" vertical="center" wrapText="1"/>
    </xf>
    <xf numFmtId="0" fontId="51" fillId="12" borderId="9" xfId="0" applyFont="1" applyFill="1" applyBorder="1" applyAlignment="1">
      <alignment horizontal="center" vertical="center" wrapText="1"/>
    </xf>
    <xf numFmtId="0" fontId="15" fillId="0" borderId="0" xfId="0" applyFont="1" applyAlignment="1">
      <alignment wrapText="1"/>
    </xf>
    <xf numFmtId="0" fontId="15" fillId="0" borderId="1" xfId="0" applyFont="1" applyBorder="1" applyAlignment="1">
      <alignment wrapText="1"/>
    </xf>
    <xf numFmtId="0" fontId="14" fillId="0" borderId="1" xfId="0" applyFont="1" applyBorder="1" applyAlignment="1">
      <alignment horizontal="center" vertical="center"/>
    </xf>
    <xf numFmtId="0" fontId="0" fillId="0" borderId="1" xfId="0" applyBorder="1" applyAlignment="1">
      <alignment vertical="center"/>
    </xf>
    <xf numFmtId="0" fontId="0" fillId="0" borderId="0" xfId="0" applyAlignment="1">
      <alignment vertical="center"/>
    </xf>
    <xf numFmtId="0" fontId="55" fillId="0" borderId="0" xfId="0" applyFont="1"/>
    <xf numFmtId="0" fontId="56" fillId="0" borderId="0" xfId="0" applyFont="1"/>
    <xf numFmtId="0" fontId="15" fillId="0" borderId="1" xfId="0" applyFont="1" applyBorder="1"/>
    <xf numFmtId="0" fontId="22" fillId="0" borderId="1" xfId="0" applyFont="1" applyBorder="1" applyAlignment="1">
      <alignment horizontal="center" vertical="center"/>
    </xf>
    <xf numFmtId="0" fontId="15" fillId="0" borderId="1" xfId="0" applyFont="1" applyBorder="1" applyAlignment="1">
      <alignment horizontal="left" wrapText="1"/>
    </xf>
    <xf numFmtId="0" fontId="22" fillId="0" borderId="1" xfId="0" applyFont="1" applyBorder="1" applyAlignment="1">
      <alignment horizontal="center"/>
    </xf>
    <xf numFmtId="49" fontId="15" fillId="0" borderId="0" xfId="0" applyNumberFormat="1" applyFont="1"/>
    <xf numFmtId="49" fontId="45" fillId="0" borderId="0" xfId="0" applyNumberFormat="1" applyFont="1" applyAlignment="1">
      <alignment horizontal="center" vertical="center"/>
    </xf>
    <xf numFmtId="49" fontId="60" fillId="0" borderId="0" xfId="0" applyNumberFormat="1" applyFont="1" applyAlignment="1">
      <alignment vertical="center"/>
    </xf>
    <xf numFmtId="49" fontId="60" fillId="0" borderId="0" xfId="0" applyNumberFormat="1" applyFont="1" applyAlignment="1">
      <alignment vertical="center" wrapText="1"/>
    </xf>
    <xf numFmtId="0" fontId="57" fillId="0" borderId="0" xfId="0" applyFont="1"/>
    <xf numFmtId="0" fontId="60" fillId="0" borderId="0" xfId="0" applyFont="1" applyAlignment="1">
      <alignment vertical="center"/>
    </xf>
    <xf numFmtId="0" fontId="45" fillId="0" borderId="0" xfId="0" applyFont="1" applyAlignment="1">
      <alignment horizontal="center" vertical="center"/>
    </xf>
    <xf numFmtId="0" fontId="46" fillId="0" borderId="0" xfId="0" applyFont="1" applyAlignment="1">
      <alignment vertical="center" wrapText="1"/>
    </xf>
    <xf numFmtId="0" fontId="8" fillId="0" borderId="0" xfId="0" applyFont="1" applyAlignment="1">
      <alignment horizontal="left" vertical="center"/>
    </xf>
    <xf numFmtId="0" fontId="8" fillId="0" borderId="0" xfId="0" applyFont="1" applyAlignment="1">
      <alignment vertical="center"/>
    </xf>
    <xf numFmtId="0" fontId="22" fillId="0" borderId="0" xfId="0" applyFont="1" applyAlignment="1">
      <alignment vertical="center"/>
    </xf>
    <xf numFmtId="0" fontId="39" fillId="6" borderId="1" xfId="0" applyFont="1" applyFill="1" applyBorder="1" applyAlignment="1">
      <alignment horizontal="center" vertical="center" wrapText="1"/>
    </xf>
    <xf numFmtId="0" fontId="45" fillId="6" borderId="1" xfId="0" applyFont="1" applyFill="1" applyBorder="1" applyAlignment="1">
      <alignment horizontal="center" vertical="center" wrapText="1"/>
    </xf>
    <xf numFmtId="0" fontId="39" fillId="0" borderId="1" xfId="0" quotePrefix="1" applyFont="1" applyBorder="1" applyAlignment="1">
      <alignment horizontal="center"/>
    </xf>
    <xf numFmtId="0" fontId="44" fillId="10" borderId="1" xfId="3" applyFont="1" applyFill="1" applyBorder="1" applyAlignment="1">
      <alignment horizontal="left" vertical="center" wrapText="1" indent="1"/>
    </xf>
    <xf numFmtId="3" fontId="45" fillId="10" borderId="1" xfId="7" applyFont="1" applyFill="1" applyAlignment="1">
      <alignment horizontal="center" vertical="center"/>
      <protection locked="0"/>
    </xf>
    <xf numFmtId="0" fontId="39" fillId="10" borderId="1" xfId="0" applyFont="1" applyFill="1" applyBorder="1"/>
    <xf numFmtId="0" fontId="39" fillId="0" borderId="1" xfId="0" applyFont="1" applyBorder="1"/>
    <xf numFmtId="0" fontId="45" fillId="2" borderId="1" xfId="3" applyFont="1" applyFill="1" applyBorder="1" applyAlignment="1">
      <alignment horizontal="left" vertical="center" wrapText="1" indent="2"/>
    </xf>
    <xf numFmtId="3" fontId="70" fillId="0" borderId="1" xfId="7" applyFont="1" applyFill="1" applyAlignment="1">
      <alignment horizontal="center" vertical="center" wrapText="1"/>
      <protection locked="0"/>
    </xf>
    <xf numFmtId="3" fontId="45" fillId="0" borderId="1" xfId="7" quotePrefix="1" applyFont="1" applyFill="1" applyAlignment="1">
      <alignment horizontal="center" vertical="center" wrapText="1"/>
      <protection locked="0"/>
    </xf>
    <xf numFmtId="0" fontId="45" fillId="0" borderId="1" xfId="3" applyFont="1" applyBorder="1" applyAlignment="1">
      <alignment horizontal="left" vertical="center" wrapText="1" indent="3"/>
    </xf>
    <xf numFmtId="3" fontId="70" fillId="0" borderId="1" xfId="7" applyFont="1" applyFill="1" applyAlignment="1">
      <alignment horizontal="center" vertical="center"/>
      <protection locked="0"/>
    </xf>
    <xf numFmtId="0" fontId="39" fillId="0" borderId="1" xfId="0" quotePrefix="1" applyFont="1" applyBorder="1" applyAlignment="1">
      <alignment horizontal="center" vertical="center"/>
    </xf>
    <xf numFmtId="3" fontId="67" fillId="7" borderId="1" xfId="7" applyFont="1" applyFill="1" applyAlignment="1">
      <alignment horizontal="center" vertical="center"/>
      <protection locked="0"/>
    </xf>
    <xf numFmtId="0" fontId="0" fillId="0" borderId="1" xfId="0" quotePrefix="1" applyBorder="1" applyAlignment="1">
      <alignment horizontal="center" vertical="center"/>
    </xf>
    <xf numFmtId="0" fontId="15" fillId="0" borderId="1" xfId="3" applyFont="1" applyBorder="1" applyAlignment="1">
      <alignment horizontal="left" vertical="center" wrapText="1" indent="1"/>
    </xf>
    <xf numFmtId="0" fontId="39" fillId="0" borderId="0" xfId="0" applyFont="1"/>
    <xf numFmtId="0" fontId="27" fillId="0" borderId="0" xfId="9"/>
    <xf numFmtId="0" fontId="30" fillId="0" borderId="0" xfId="0" applyFont="1"/>
    <xf numFmtId="0" fontId="15" fillId="0" borderId="1" xfId="10" applyFont="1" applyBorder="1" applyAlignment="1">
      <alignment horizontal="center" vertical="center" wrapText="1"/>
    </xf>
    <xf numFmtId="49" fontId="57" fillId="0" borderId="0" xfId="0" applyNumberFormat="1" applyFont="1" applyAlignment="1">
      <alignment vertical="center" wrapText="1"/>
    </xf>
    <xf numFmtId="0" fontId="15" fillId="0" borderId="1" xfId="0" applyFont="1" applyBorder="1" applyAlignment="1">
      <alignment horizontal="center"/>
    </xf>
    <xf numFmtId="0" fontId="15" fillId="0" borderId="1" xfId="0" applyFont="1" applyBorder="1" applyAlignment="1">
      <alignment horizontal="center" wrapText="1"/>
    </xf>
    <xf numFmtId="0" fontId="25" fillId="0" borderId="0" xfId="0" applyFont="1" applyAlignment="1">
      <alignment vertical="center"/>
    </xf>
    <xf numFmtId="0" fontId="0" fillId="0" borderId="9" xfId="0" applyBorder="1" applyAlignment="1">
      <alignment horizontal="center" vertical="center" wrapText="1"/>
    </xf>
    <xf numFmtId="0" fontId="7" fillId="0" borderId="1" xfId="0" applyFont="1" applyBorder="1" applyAlignment="1">
      <alignment horizontal="center" vertical="center"/>
    </xf>
    <xf numFmtId="3" fontId="70" fillId="0" borderId="1" xfId="7" quotePrefix="1" applyFont="1" applyFill="1" applyAlignment="1">
      <alignment horizontal="center" vertical="center" wrapText="1"/>
      <protection locked="0"/>
    </xf>
    <xf numFmtId="0" fontId="71" fillId="0" borderId="1" xfId="0" applyFont="1" applyBorder="1" applyAlignment="1">
      <alignment horizontal="center" vertical="center" wrapText="1"/>
    </xf>
    <xf numFmtId="0" fontId="30" fillId="0" borderId="1" xfId="0" applyFont="1" applyBorder="1" applyAlignment="1">
      <alignment horizontal="justify" vertical="center" wrapText="1"/>
    </xf>
    <xf numFmtId="0" fontId="22" fillId="0" borderId="1" xfId="0" applyFont="1" applyBorder="1" applyAlignment="1">
      <alignment horizontal="justify" vertical="center" wrapText="1"/>
    </xf>
    <xf numFmtId="0" fontId="15" fillId="0" borderId="1" xfId="0" applyFont="1" applyBorder="1" applyAlignment="1">
      <alignment vertical="center" wrapText="1"/>
    </xf>
    <xf numFmtId="0" fontId="22" fillId="0" borderId="1" xfId="0" applyFont="1" applyBorder="1" applyAlignment="1">
      <alignment vertical="center" wrapText="1"/>
    </xf>
    <xf numFmtId="0" fontId="73" fillId="0" borderId="0" xfId="0" applyFont="1"/>
    <xf numFmtId="0" fontId="7" fillId="0" borderId="0" xfId="0" applyFont="1" applyAlignment="1">
      <alignment vertical="center"/>
    </xf>
    <xf numFmtId="0" fontId="7" fillId="0" borderId="1" xfId="0" applyFont="1" applyBorder="1" applyAlignment="1">
      <alignment wrapText="1"/>
    </xf>
    <xf numFmtId="0" fontId="74" fillId="0" borderId="1" xfId="0" applyFont="1" applyBorder="1" applyAlignment="1">
      <alignment vertical="center" wrapText="1"/>
    </xf>
    <xf numFmtId="0" fontId="47" fillId="0" borderId="1" xfId="0" applyFont="1" applyBorder="1" applyAlignment="1">
      <alignment horizontal="center" vertical="center" wrapText="1"/>
    </xf>
    <xf numFmtId="0" fontId="47" fillId="0" borderId="1" xfId="0" applyFont="1" applyBorder="1" applyAlignment="1">
      <alignment horizontal="justify" vertical="center" wrapText="1"/>
    </xf>
    <xf numFmtId="0" fontId="74" fillId="17" borderId="1" xfId="0" applyFont="1" applyFill="1" applyBorder="1" applyAlignment="1">
      <alignment vertical="center"/>
    </xf>
    <xf numFmtId="0" fontId="7" fillId="0" borderId="1" xfId="0" applyFont="1" applyBorder="1" applyAlignment="1">
      <alignment horizontal="center" wrapText="1"/>
    </xf>
    <xf numFmtId="0" fontId="74" fillId="0" borderId="1" xfId="0" applyFont="1" applyBorder="1" applyAlignment="1">
      <alignment horizontal="left" vertical="center" wrapText="1" indent="3"/>
    </xf>
    <xf numFmtId="0" fontId="74" fillId="0" borderId="1" xfId="0" applyFont="1" applyBorder="1" applyAlignment="1">
      <alignment horizontal="left" vertical="center" wrapText="1" indent="2"/>
    </xf>
    <xf numFmtId="0" fontId="75" fillId="0" borderId="0" xfId="11" applyFont="1" applyAlignment="1">
      <alignment vertical="center"/>
    </xf>
    <xf numFmtId="0" fontId="76" fillId="0" borderId="0" xfId="11" applyFont="1"/>
    <xf numFmtId="0" fontId="48" fillId="0" borderId="0" xfId="11"/>
    <xf numFmtId="0" fontId="76" fillId="0" borderId="0" xfId="11" applyFont="1" applyAlignment="1">
      <alignment vertical="center"/>
    </xf>
    <xf numFmtId="0" fontId="48" fillId="0" borderId="0" xfId="11" applyAlignment="1">
      <alignment vertical="center"/>
    </xf>
    <xf numFmtId="0" fontId="22" fillId="0" borderId="0" xfId="11" applyFont="1"/>
    <xf numFmtId="0" fontId="15" fillId="0" borderId="0" xfId="11" applyFont="1" applyAlignment="1">
      <alignment horizontal="center"/>
    </xf>
    <xf numFmtId="0" fontId="15" fillId="0" borderId="0" xfId="11" applyFont="1"/>
    <xf numFmtId="0" fontId="15" fillId="0" borderId="0" xfId="11" applyFont="1" applyAlignment="1">
      <alignment vertical="center"/>
    </xf>
    <xf numFmtId="0" fontId="15" fillId="0" borderId="0" xfId="0" applyFont="1" applyAlignment="1">
      <alignment horizontal="center"/>
    </xf>
    <xf numFmtId="0" fontId="15" fillId="0" borderId="1" xfId="11" applyFont="1" applyBorder="1"/>
    <xf numFmtId="0" fontId="15" fillId="0" borderId="1" xfId="11" applyFont="1" applyBorder="1" applyAlignment="1">
      <alignment horizontal="center" vertical="center"/>
    </xf>
    <xf numFmtId="0" fontId="15" fillId="0" borderId="1" xfId="11" applyFont="1" applyBorder="1" applyAlignment="1">
      <alignment vertical="center" wrapText="1"/>
    </xf>
    <xf numFmtId="0" fontId="15" fillId="6" borderId="1" xfId="11" applyFont="1" applyFill="1" applyBorder="1" applyAlignment="1">
      <alignment horizontal="center" vertical="center" wrapText="1"/>
    </xf>
    <xf numFmtId="0" fontId="20" fillId="0" borderId="0" xfId="11" applyFont="1"/>
    <xf numFmtId="0" fontId="15" fillId="6" borderId="1" xfId="11" applyFont="1" applyFill="1" applyBorder="1" applyAlignment="1">
      <alignment vertical="center" wrapText="1"/>
    </xf>
    <xf numFmtId="0" fontId="15" fillId="0" borderId="1" xfId="11" quotePrefix="1" applyFont="1" applyBorder="1" applyAlignment="1">
      <alignment vertical="center" wrapText="1"/>
    </xf>
    <xf numFmtId="0" fontId="15" fillId="0" borderId="1" xfId="11" applyFont="1" applyBorder="1" applyAlignment="1">
      <alignment horizontal="center" vertical="center" wrapText="1"/>
    </xf>
    <xf numFmtId="0" fontId="15" fillId="0" borderId="1" xfId="0" quotePrefix="1" applyFont="1" applyBorder="1"/>
    <xf numFmtId="0" fontId="31" fillId="0" borderId="0" xfId="11" applyFont="1" applyAlignment="1">
      <alignment vertical="center"/>
    </xf>
    <xf numFmtId="0" fontId="26" fillId="0" borderId="0" xfId="11" applyFont="1"/>
    <xf numFmtId="0" fontId="26" fillId="0" borderId="1" xfId="0" applyFont="1" applyBorder="1" applyAlignment="1">
      <alignment horizontal="center"/>
    </xf>
    <xf numFmtId="0" fontId="26" fillId="0" borderId="1" xfId="11" applyFont="1" applyBorder="1"/>
    <xf numFmtId="0" fontId="14" fillId="0" borderId="1" xfId="0" applyFont="1" applyBorder="1"/>
    <xf numFmtId="0" fontId="30" fillId="6" borderId="1" xfId="11" applyFont="1" applyFill="1" applyBorder="1" applyAlignment="1">
      <alignment vertical="center" wrapText="1"/>
    </xf>
    <xf numFmtId="0" fontId="30" fillId="6" borderId="1" xfId="11" applyFont="1" applyFill="1" applyBorder="1" applyAlignment="1">
      <alignment horizontal="left" vertical="center" wrapText="1" indent="1"/>
    </xf>
    <xf numFmtId="0" fontId="39" fillId="0" borderId="0" xfId="0" applyFont="1" applyAlignment="1">
      <alignment horizontal="center"/>
    </xf>
    <xf numFmtId="0" fontId="15" fillId="0" borderId="1" xfId="0" applyFont="1" applyBorder="1" applyAlignment="1">
      <alignment horizontal="left" vertical="center" wrapText="1" indent="1"/>
    </xf>
    <xf numFmtId="0" fontId="37" fillId="0" borderId="1" xfId="0" applyFont="1" applyBorder="1" applyAlignment="1">
      <alignment vertical="center" wrapText="1"/>
    </xf>
    <xf numFmtId="0" fontId="15" fillId="18" borderId="1" xfId="0" applyFont="1" applyFill="1" applyBorder="1" applyAlignment="1">
      <alignment horizontal="center" vertical="center" wrapText="1"/>
    </xf>
    <xf numFmtId="0" fontId="77" fillId="0" borderId="0" xfId="0" applyFont="1" applyAlignment="1">
      <alignment horizontal="center" wrapText="1"/>
    </xf>
    <xf numFmtId="0" fontId="78" fillId="0" borderId="0" xfId="0" applyFont="1" applyAlignment="1">
      <alignment vertical="center" wrapText="1"/>
    </xf>
    <xf numFmtId="0" fontId="79" fillId="0" borderId="5" xfId="0" applyFont="1" applyBorder="1" applyAlignment="1">
      <alignment vertical="center" wrapText="1"/>
    </xf>
    <xf numFmtId="0" fontId="78" fillId="0" borderId="14" xfId="0" applyFont="1" applyBorder="1" applyAlignment="1">
      <alignment vertical="center" wrapText="1"/>
    </xf>
    <xf numFmtId="0" fontId="14" fillId="17" borderId="1" xfId="0" applyFont="1" applyFill="1" applyBorder="1" applyAlignment="1">
      <alignment vertical="center" wrapText="1"/>
    </xf>
    <xf numFmtId="0" fontId="31" fillId="17" borderId="1" xfId="0" applyFont="1" applyFill="1" applyBorder="1" applyAlignment="1">
      <alignment horizontal="center" vertical="center" wrapText="1"/>
    </xf>
    <xf numFmtId="0" fontId="15" fillId="0" borderId="2" xfId="0" applyFont="1" applyBorder="1" applyAlignment="1">
      <alignment vertical="center" wrapText="1"/>
    </xf>
    <xf numFmtId="0" fontId="71" fillId="0" borderId="1" xfId="0" applyFont="1" applyBorder="1" applyAlignment="1">
      <alignment horizontal="justify" vertical="center" wrapText="1"/>
    </xf>
    <xf numFmtId="0" fontId="31" fillId="6" borderId="1" xfId="11" applyFont="1" applyFill="1" applyBorder="1" applyAlignment="1">
      <alignment vertical="center" wrapText="1"/>
    </xf>
    <xf numFmtId="0" fontId="50" fillId="12" borderId="0" xfId="0" applyFont="1" applyFill="1" applyAlignment="1">
      <alignment vertical="center" wrapText="1"/>
    </xf>
    <xf numFmtId="0" fontId="50" fillId="12" borderId="1" xfId="0" applyFont="1" applyFill="1" applyBorder="1" applyAlignment="1">
      <alignment horizontal="center" vertical="center" wrapText="1"/>
    </xf>
    <xf numFmtId="0" fontId="15" fillId="0" borderId="6" xfId="0" applyFont="1" applyBorder="1" applyAlignment="1">
      <alignment horizontal="center" vertical="center" wrapText="1"/>
    </xf>
    <xf numFmtId="0" fontId="15" fillId="0" borderId="6" xfId="0" applyFont="1" applyBorder="1" applyAlignment="1">
      <alignment horizontal="justify" vertical="center" wrapText="1"/>
    </xf>
    <xf numFmtId="0" fontId="43" fillId="0" borderId="1" xfId="0" applyFont="1" applyBorder="1" applyAlignment="1">
      <alignment horizontal="left" vertical="center"/>
    </xf>
    <xf numFmtId="0" fontId="46" fillId="0" borderId="1" xfId="0" applyFont="1" applyBorder="1" applyAlignment="1">
      <alignment vertical="center"/>
    </xf>
    <xf numFmtId="0" fontId="46" fillId="0" borderId="1" xfId="0" applyFont="1" applyBorder="1" applyAlignment="1">
      <alignment vertical="center" wrapText="1"/>
    </xf>
    <xf numFmtId="0" fontId="55" fillId="0" borderId="0" xfId="0" applyFont="1" applyAlignment="1">
      <alignment horizontal="left" vertical="center"/>
    </xf>
    <xf numFmtId="0" fontId="38" fillId="0" borderId="1" xfId="0" applyFont="1" applyBorder="1" applyAlignment="1">
      <alignment horizontal="center" wrapText="1"/>
    </xf>
    <xf numFmtId="0" fontId="42" fillId="0" borderId="0" xfId="0" applyFont="1" applyAlignment="1">
      <alignment vertical="center"/>
    </xf>
    <xf numFmtId="0" fontId="14" fillId="0" borderId="0" xfId="0" applyFont="1" applyAlignment="1">
      <alignment horizontal="center"/>
    </xf>
    <xf numFmtId="0" fontId="81" fillId="0" borderId="0" xfId="0" applyFont="1"/>
    <xf numFmtId="0" fontId="15" fillId="0" borderId="1" xfId="0" applyFont="1" applyBorder="1" applyAlignment="1">
      <alignment horizontal="left" indent="2"/>
    </xf>
    <xf numFmtId="0" fontId="15" fillId="0" borderId="1" xfId="0" applyFont="1" applyBorder="1" applyAlignment="1">
      <alignment horizontal="left" wrapText="1" indent="2"/>
    </xf>
    <xf numFmtId="0" fontId="15" fillId="0" borderId="1" xfId="0" applyFont="1" applyBorder="1" applyAlignment="1">
      <alignment horizontal="left" indent="4"/>
    </xf>
    <xf numFmtId="0" fontId="15" fillId="0" borderId="10" xfId="0" applyFont="1" applyBorder="1"/>
    <xf numFmtId="0" fontId="15" fillId="0" borderId="9" xfId="0" applyFont="1" applyBorder="1"/>
    <xf numFmtId="0" fontId="82" fillId="0" borderId="0" xfId="0" applyFont="1"/>
    <xf numFmtId="0" fontId="15" fillId="0" borderId="0" xfId="0" applyFont="1" applyAlignment="1">
      <alignment horizontal="left" wrapText="1"/>
    </xf>
    <xf numFmtId="0" fontId="82" fillId="0" borderId="0" xfId="0" applyFont="1" applyAlignment="1">
      <alignment horizontal="left" wrapText="1"/>
    </xf>
    <xf numFmtId="0" fontId="15" fillId="0" borderId="1" xfId="0" applyFont="1" applyBorder="1" applyAlignment="1">
      <alignment vertical="top" wrapText="1"/>
    </xf>
    <xf numFmtId="0" fontId="15" fillId="0" borderId="1" xfId="0" applyFont="1" applyBorder="1" applyAlignment="1">
      <alignment horizontal="left" vertical="top" wrapText="1"/>
    </xf>
    <xf numFmtId="0" fontId="15" fillId="0" borderId="0" xfId="0" applyFont="1" applyAlignment="1">
      <alignment horizontal="center" wrapText="1"/>
    </xf>
    <xf numFmtId="0" fontId="83" fillId="0" borderId="1" xfId="14" applyFont="1" applyBorder="1" applyAlignment="1">
      <alignment wrapText="1"/>
    </xf>
    <xf numFmtId="0" fontId="15" fillId="0" borderId="0" xfId="0" applyFont="1" applyAlignment="1">
      <alignment horizontal="left" vertical="center" wrapText="1"/>
    </xf>
    <xf numFmtId="0" fontId="15" fillId="0" borderId="0" xfId="0" applyFont="1" applyAlignment="1">
      <alignment horizontal="left" vertical="center"/>
    </xf>
    <xf numFmtId="0" fontId="22" fillId="0" borderId="8" xfId="0" applyFont="1" applyBorder="1" applyAlignment="1">
      <alignment horizontal="center"/>
    </xf>
    <xf numFmtId="0" fontId="84" fillId="0" borderId="0" xfId="14" applyFont="1" applyAlignment="1">
      <alignment horizontal="left" vertical="center"/>
    </xf>
    <xf numFmtId="49" fontId="85" fillId="10" borderId="62" xfId="14" applyNumberFormat="1" applyFont="1" applyFill="1" applyBorder="1" applyAlignment="1">
      <alignment horizontal="center" vertical="center" wrapText="1"/>
    </xf>
    <xf numFmtId="49" fontId="84" fillId="10" borderId="63" xfId="14" applyNumberFormat="1" applyFont="1" applyFill="1" applyBorder="1" applyAlignment="1">
      <alignment horizontal="center" vertical="center" wrapText="1"/>
    </xf>
    <xf numFmtId="49" fontId="84" fillId="10" borderId="1" xfId="14" applyNumberFormat="1" applyFont="1" applyFill="1" applyBorder="1" applyAlignment="1">
      <alignment horizontal="center" vertical="center" wrapText="1"/>
    </xf>
    <xf numFmtId="49" fontId="84" fillId="10" borderId="64" xfId="14" applyNumberFormat="1" applyFont="1" applyFill="1" applyBorder="1" applyAlignment="1">
      <alignment horizontal="center" vertical="center" wrapText="1"/>
    </xf>
    <xf numFmtId="49" fontId="84" fillId="10" borderId="65" xfId="14" applyNumberFormat="1" applyFont="1" applyFill="1" applyBorder="1" applyAlignment="1">
      <alignment horizontal="center" vertical="center" wrapText="1"/>
    </xf>
    <xf numFmtId="0" fontId="84" fillId="10" borderId="1" xfId="15" applyFont="1" applyFill="1" applyBorder="1" applyAlignment="1">
      <alignment horizontal="center" vertical="center" wrapText="1"/>
    </xf>
    <xf numFmtId="0" fontId="22" fillId="0" borderId="1" xfId="0" applyFont="1" applyBorder="1"/>
    <xf numFmtId="0" fontId="86" fillId="8" borderId="66" xfId="14" applyFont="1" applyFill="1" applyBorder="1" applyAlignment="1">
      <alignment wrapText="1"/>
    </xf>
    <xf numFmtId="0" fontId="87" fillId="0" borderId="67" xfId="14" applyFont="1" applyBorder="1" applyAlignment="1">
      <alignment horizontal="center" wrapText="1"/>
    </xf>
    <xf numFmtId="0" fontId="22" fillId="0" borderId="1" xfId="0" applyFont="1" applyBorder="1" applyAlignment="1">
      <alignment horizontal="left" indent="1"/>
    </xf>
    <xf numFmtId="0" fontId="86" fillId="0" borderId="68" xfId="14" applyFont="1" applyBorder="1" applyAlignment="1">
      <alignment wrapText="1"/>
    </xf>
    <xf numFmtId="0" fontId="86" fillId="8" borderId="69" xfId="14" applyFont="1" applyFill="1" applyBorder="1" applyAlignment="1">
      <alignment wrapText="1"/>
    </xf>
    <xf numFmtId="0" fontId="86" fillId="8" borderId="70" xfId="14" applyFont="1" applyFill="1" applyBorder="1" applyAlignment="1">
      <alignment wrapText="1"/>
    </xf>
    <xf numFmtId="0" fontId="87" fillId="8" borderId="70" xfId="14" applyFont="1" applyFill="1" applyBorder="1" applyAlignment="1">
      <alignment horizontal="center" wrapText="1"/>
    </xf>
    <xf numFmtId="0" fontId="22" fillId="12" borderId="1" xfId="0" applyFont="1" applyFill="1" applyBorder="1" applyAlignment="1">
      <alignment horizontal="left" indent="1"/>
    </xf>
    <xf numFmtId="0" fontId="86" fillId="12" borderId="69" xfId="14" applyFont="1" applyFill="1" applyBorder="1" applyAlignment="1">
      <alignment wrapText="1"/>
    </xf>
    <xf numFmtId="0" fontId="86" fillId="12" borderId="70" xfId="14" applyFont="1" applyFill="1" applyBorder="1" applyAlignment="1">
      <alignment wrapText="1"/>
    </xf>
    <xf numFmtId="0" fontId="27" fillId="0" borderId="0" xfId="9" applyFill="1"/>
    <xf numFmtId="0" fontId="0" fillId="5" borderId="1" xfId="0" applyFill="1" applyBorder="1" applyAlignment="1">
      <alignment vertical="center" wrapText="1"/>
    </xf>
    <xf numFmtId="0" fontId="0" fillId="5" borderId="9" xfId="0" applyFill="1" applyBorder="1" applyAlignment="1">
      <alignment vertical="center" wrapText="1"/>
    </xf>
    <xf numFmtId="0" fontId="0" fillId="0" borderId="0" xfId="0" applyAlignment="1">
      <alignment horizontal="justify"/>
    </xf>
    <xf numFmtId="49" fontId="14" fillId="0" borderId="1" xfId="0" applyNumberFormat="1" applyFont="1" applyBorder="1" applyAlignment="1">
      <alignment horizontal="center" vertical="center"/>
    </xf>
    <xf numFmtId="0" fontId="14" fillId="6" borderId="1" xfId="0" applyFont="1" applyFill="1" applyBorder="1" applyAlignment="1">
      <alignment vertical="center" wrapText="1"/>
    </xf>
    <xf numFmtId="0" fontId="28" fillId="0" borderId="0" xfId="0" applyFont="1" applyAlignment="1">
      <alignment horizontal="left" vertical="center"/>
    </xf>
    <xf numFmtId="49" fontId="15" fillId="0" borderId="1" xfId="10" applyNumberFormat="1" applyFont="1" applyBorder="1" applyAlignment="1">
      <alignment horizontal="center" vertical="center" wrapText="1"/>
    </xf>
    <xf numFmtId="0" fontId="15" fillId="10" borderId="1" xfId="10" applyFont="1" applyFill="1" applyBorder="1" applyAlignment="1">
      <alignment horizontal="center" vertical="center" wrapText="1"/>
    </xf>
    <xf numFmtId="0" fontId="91" fillId="0" borderId="1" xfId="10" applyFont="1" applyBorder="1"/>
    <xf numFmtId="0" fontId="15" fillId="0" borderId="1" xfId="10" applyFont="1" applyBorder="1"/>
    <xf numFmtId="0" fontId="15" fillId="0" borderId="1" xfId="10" quotePrefix="1" applyFont="1" applyBorder="1" applyAlignment="1">
      <alignment horizontal="center" vertical="center" wrapText="1"/>
    </xf>
    <xf numFmtId="0" fontId="92" fillId="0" borderId="0" xfId="0" applyFont="1" applyAlignment="1">
      <alignment vertical="center"/>
    </xf>
    <xf numFmtId="0" fontId="32" fillId="0" borderId="19" xfId="0" applyFont="1" applyBorder="1" applyAlignment="1">
      <alignment vertical="center"/>
    </xf>
    <xf numFmtId="0" fontId="31" fillId="5" borderId="2" xfId="0" applyFont="1" applyFill="1" applyBorder="1" applyAlignment="1">
      <alignment vertical="center" wrapText="1"/>
    </xf>
    <xf numFmtId="0" fontId="31" fillId="5" borderId="9" xfId="0" applyFont="1" applyFill="1" applyBorder="1" applyAlignment="1">
      <alignment vertical="center" wrapText="1"/>
    </xf>
    <xf numFmtId="0" fontId="31" fillId="5" borderId="1" xfId="0" applyFont="1" applyFill="1" applyBorder="1" applyAlignment="1">
      <alignment horizontal="center" vertical="center" wrapText="1"/>
    </xf>
    <xf numFmtId="0" fontId="0" fillId="0" borderId="0" xfId="0" quotePrefix="1"/>
    <xf numFmtId="0" fontId="0" fillId="0" borderId="0" xfId="0" applyAlignment="1">
      <alignment horizontal="left" indent="1"/>
    </xf>
    <xf numFmtId="49" fontId="5" fillId="0" borderId="0" xfId="0" applyNumberFormat="1" applyFont="1" applyAlignment="1">
      <alignment vertical="center"/>
    </xf>
    <xf numFmtId="4" fontId="22" fillId="0" borderId="0" xfId="0" applyNumberFormat="1" applyFont="1" applyAlignment="1">
      <alignment vertical="center" wrapText="1"/>
    </xf>
    <xf numFmtId="4" fontId="22" fillId="0" borderId="0" xfId="0" applyNumberFormat="1" applyFont="1" applyAlignment="1">
      <alignment horizontal="center" vertical="center" wrapText="1"/>
    </xf>
    <xf numFmtId="49" fontId="45" fillId="0" borderId="0" xfId="0" applyNumberFormat="1" applyFont="1"/>
    <xf numFmtId="3" fontId="33" fillId="0" borderId="1" xfId="0" applyNumberFormat="1" applyFont="1" applyBorder="1" applyAlignment="1">
      <alignment vertical="center" wrapText="1"/>
    </xf>
    <xf numFmtId="3" fontId="44" fillId="0" borderId="1" xfId="0" applyNumberFormat="1" applyFont="1" applyBorder="1" applyAlignment="1">
      <alignment vertical="center" wrapText="1"/>
    </xf>
    <xf numFmtId="3" fontId="44" fillId="0" borderId="1" xfId="0" applyNumberFormat="1" applyFont="1" applyBorder="1" applyAlignment="1">
      <alignment horizontal="center" vertical="center" wrapText="1"/>
    </xf>
    <xf numFmtId="3" fontId="62" fillId="0" borderId="1" xfId="0" applyNumberFormat="1" applyFont="1" applyBorder="1" applyAlignment="1">
      <alignment vertical="center" wrapText="1"/>
    </xf>
    <xf numFmtId="3" fontId="45" fillId="0" borderId="1" xfId="0" applyNumberFormat="1" applyFont="1" applyBorder="1" applyAlignment="1">
      <alignment horizontal="left" vertical="center" wrapText="1" indent="1"/>
    </xf>
    <xf numFmtId="3" fontId="45" fillId="0" borderId="1" xfId="0" applyNumberFormat="1" applyFont="1" applyBorder="1" applyAlignment="1">
      <alignment horizontal="center" vertical="center" wrapText="1"/>
    </xf>
    <xf numFmtId="3" fontId="45" fillId="0" borderId="1" xfId="0" applyNumberFormat="1" applyFont="1" applyBorder="1" applyAlignment="1">
      <alignment vertical="center" wrapText="1"/>
    </xf>
    <xf numFmtId="3" fontId="45" fillId="0" borderId="1" xfId="0" applyNumberFormat="1" applyFont="1" applyBorder="1" applyAlignment="1">
      <alignment horizontal="left" vertical="center" wrapText="1" indent="3"/>
    </xf>
    <xf numFmtId="3" fontId="33" fillId="0" borderId="1" xfId="0" applyNumberFormat="1" applyFont="1" applyBorder="1" applyAlignment="1">
      <alignment horizontal="center" vertical="center" wrapText="1"/>
    </xf>
    <xf numFmtId="49" fontId="45" fillId="0" borderId="1" xfId="0" applyNumberFormat="1" applyFont="1" applyBorder="1" applyAlignment="1">
      <alignment horizontal="center" vertical="center" wrapText="1"/>
    </xf>
    <xf numFmtId="0" fontId="62" fillId="0" borderId="0" xfId="0" applyFont="1"/>
    <xf numFmtId="49" fontId="94" fillId="0" borderId="0" xfId="0" applyNumberFormat="1" applyFont="1"/>
    <xf numFmtId="0" fontId="94" fillId="0" borderId="0" xfId="0" applyFont="1"/>
    <xf numFmtId="0" fontId="62" fillId="0" borderId="1" xfId="0" applyFont="1" applyBorder="1" applyAlignment="1">
      <alignment horizontal="center" vertical="center"/>
    </xf>
    <xf numFmtId="0" fontId="45" fillId="0" borderId="0" xfId="0" applyFont="1"/>
    <xf numFmtId="0" fontId="44" fillId="0" borderId="1" xfId="0" applyFont="1" applyBorder="1" applyAlignment="1">
      <alignment vertical="center"/>
    </xf>
    <xf numFmtId="49" fontId="95" fillId="0" borderId="1" xfId="0" applyNumberFormat="1" applyFont="1" applyBorder="1" applyAlignment="1">
      <alignment horizontal="center" vertical="center" wrapText="1"/>
    </xf>
    <xf numFmtId="49" fontId="96" fillId="0" borderId="1" xfId="0" applyNumberFormat="1" applyFont="1" applyBorder="1" applyAlignment="1">
      <alignment horizontal="center" vertical="center" wrapText="1"/>
    </xf>
    <xf numFmtId="0" fontId="63" fillId="0" borderId="1" xfId="0" applyFont="1" applyBorder="1" applyAlignment="1">
      <alignment vertical="center" wrapText="1"/>
    </xf>
    <xf numFmtId="0" fontId="33" fillId="0" borderId="1" xfId="0" applyFont="1" applyBorder="1" applyAlignment="1">
      <alignment horizontal="center" vertical="center"/>
    </xf>
    <xf numFmtId="0" fontId="33" fillId="0" borderId="1" xfId="0" applyFont="1" applyBorder="1" applyAlignment="1">
      <alignment vertical="center" wrapText="1"/>
    </xf>
    <xf numFmtId="14" fontId="39" fillId="0" borderId="0" xfId="0" applyNumberFormat="1" applyFont="1" applyAlignment="1">
      <alignment horizontal="center"/>
    </xf>
    <xf numFmtId="49" fontId="22" fillId="0" borderId="0" xfId="0" applyNumberFormat="1" applyFont="1" applyAlignment="1">
      <alignment vertical="center" wrapText="1"/>
    </xf>
    <xf numFmtId="49" fontId="45" fillId="0" borderId="1" xfId="0" applyNumberFormat="1" applyFont="1" applyBorder="1" applyAlignment="1">
      <alignment horizontal="center" vertical="center"/>
    </xf>
    <xf numFmtId="49" fontId="44" fillId="0" borderId="1" xfId="0" applyNumberFormat="1" applyFont="1" applyBorder="1"/>
    <xf numFmtId="49" fontId="45" fillId="0" borderId="1" xfId="0" applyNumberFormat="1" applyFont="1" applyBorder="1" applyAlignment="1">
      <alignment vertical="center" wrapText="1"/>
    </xf>
    <xf numFmtId="49" fontId="46" fillId="0" borderId="1" xfId="0" applyNumberFormat="1" applyFont="1" applyBorder="1" applyAlignment="1">
      <alignment horizontal="center" vertical="center" wrapText="1"/>
    </xf>
    <xf numFmtId="49" fontId="46" fillId="0" borderId="1" xfId="0" applyNumberFormat="1" applyFont="1" applyBorder="1" applyAlignment="1">
      <alignment vertical="center" wrapText="1"/>
    </xf>
    <xf numFmtId="49" fontId="58" fillId="0" borderId="1" xfId="0" applyNumberFormat="1" applyFont="1" applyBorder="1" applyAlignment="1">
      <alignment horizontal="center" vertical="center" wrapText="1"/>
    </xf>
    <xf numFmtId="49" fontId="58" fillId="0" borderId="1" xfId="0" applyNumberFormat="1" applyFont="1" applyBorder="1" applyAlignment="1">
      <alignment vertical="center" wrapText="1"/>
    </xf>
    <xf numFmtId="49" fontId="97" fillId="0" borderId="0" xfId="0" applyNumberFormat="1" applyFont="1" applyAlignment="1">
      <alignment horizontal="justify" vertical="center" wrapText="1"/>
    </xf>
    <xf numFmtId="49" fontId="97" fillId="0" borderId="0" xfId="0" applyNumberFormat="1" applyFont="1" applyAlignment="1">
      <alignment vertical="center" wrapText="1"/>
    </xf>
    <xf numFmtId="49" fontId="98" fillId="0" borderId="0" xfId="0" applyNumberFormat="1" applyFont="1" applyAlignment="1">
      <alignment vertical="center" wrapText="1"/>
    </xf>
    <xf numFmtId="49" fontId="95" fillId="0" borderId="0" xfId="0" applyNumberFormat="1" applyFont="1" applyAlignment="1">
      <alignment vertical="center" wrapText="1"/>
    </xf>
    <xf numFmtId="49" fontId="98" fillId="0" borderId="0" xfId="0" applyNumberFormat="1" applyFont="1" applyAlignment="1">
      <alignment horizontal="left" vertical="center"/>
    </xf>
    <xf numFmtId="4" fontId="45" fillId="0" borderId="0" xfId="0" applyNumberFormat="1" applyFont="1" applyAlignment="1">
      <alignment vertical="center" wrapText="1"/>
    </xf>
    <xf numFmtId="4" fontId="45" fillId="0" borderId="0" xfId="0" applyNumberFormat="1" applyFont="1" applyAlignment="1">
      <alignment horizontal="center" vertical="center" wrapText="1"/>
    </xf>
    <xf numFmtId="4" fontId="45" fillId="0" borderId="0" xfId="0" applyNumberFormat="1" applyFont="1" applyAlignment="1">
      <alignment horizontal="right" vertical="center" wrapText="1"/>
    </xf>
    <xf numFmtId="0" fontId="99" fillId="0" borderId="0" xfId="9" applyFont="1"/>
    <xf numFmtId="49" fontId="100" fillId="0" borderId="0" xfId="0" applyNumberFormat="1" applyFont="1"/>
    <xf numFmtId="49" fontId="101" fillId="0" borderId="1" xfId="0" applyNumberFormat="1" applyFont="1" applyBorder="1" applyAlignment="1">
      <alignment horizontal="center" vertical="center" wrapText="1"/>
    </xf>
    <xf numFmtId="49" fontId="58" fillId="0" borderId="1" xfId="0" applyNumberFormat="1" applyFont="1" applyBorder="1" applyAlignment="1">
      <alignment vertical="center"/>
    </xf>
    <xf numFmtId="0" fontId="102" fillId="15" borderId="1" xfId="0" applyFont="1" applyFill="1" applyBorder="1" applyAlignment="1">
      <alignment horizontal="center" vertical="center" wrapText="1"/>
    </xf>
    <xf numFmtId="49" fontId="103" fillId="0" borderId="1" xfId="0" applyNumberFormat="1" applyFont="1" applyBorder="1" applyAlignment="1">
      <alignment horizontal="center" vertical="center" wrapText="1"/>
    </xf>
    <xf numFmtId="49" fontId="46" fillId="0" borderId="1" xfId="0" applyNumberFormat="1" applyFont="1" applyBorder="1" applyAlignment="1">
      <alignment vertical="center"/>
    </xf>
    <xf numFmtId="3" fontId="39" fillId="15" borderId="1" xfId="0" applyNumberFormat="1" applyFont="1" applyFill="1" applyBorder="1" applyAlignment="1">
      <alignment vertical="center" wrapText="1"/>
    </xf>
    <xf numFmtId="3" fontId="102" fillId="15" borderId="1" xfId="0" applyNumberFormat="1" applyFont="1" applyFill="1" applyBorder="1" applyAlignment="1">
      <alignment horizontal="center" vertical="center" wrapText="1"/>
    </xf>
    <xf numFmtId="49" fontId="39" fillId="0" borderId="1" xfId="0" applyNumberFormat="1" applyFont="1" applyBorder="1" applyAlignment="1">
      <alignment horizontal="center" vertical="center" wrapText="1"/>
    </xf>
    <xf numFmtId="49" fontId="44" fillId="0" borderId="0" xfId="0" applyNumberFormat="1" applyFont="1" applyAlignment="1">
      <alignment vertical="center" wrapText="1"/>
    </xf>
    <xf numFmtId="0" fontId="45" fillId="0" borderId="1" xfId="0" applyFont="1" applyBorder="1" applyAlignment="1">
      <alignment vertical="center"/>
    </xf>
    <xf numFmtId="0" fontId="44" fillId="0" borderId="8" xfId="0" applyFont="1" applyBorder="1" applyAlignment="1">
      <alignment horizontal="center" vertical="center"/>
    </xf>
    <xf numFmtId="0" fontId="44" fillId="0" borderId="8" xfId="0" applyFont="1" applyBorder="1" applyAlignment="1">
      <alignment vertical="center" wrapText="1"/>
    </xf>
    <xf numFmtId="49" fontId="59" fillId="0" borderId="1" xfId="0" applyNumberFormat="1" applyFont="1" applyBorder="1" applyAlignment="1">
      <alignment horizontal="center" vertical="center" wrapText="1"/>
    </xf>
    <xf numFmtId="49" fontId="54" fillId="0" borderId="1" xfId="0" applyNumberFormat="1" applyFont="1" applyBorder="1" applyAlignment="1">
      <alignment horizontal="center" vertical="center" wrapText="1"/>
    </xf>
    <xf numFmtId="49" fontId="64" fillId="0" borderId="1" xfId="0" applyNumberFormat="1" applyFont="1" applyBorder="1" applyAlignment="1">
      <alignment horizontal="center" vertical="center" wrapText="1"/>
    </xf>
    <xf numFmtId="0" fontId="58" fillId="0" borderId="1" xfId="0" applyFont="1" applyBorder="1" applyAlignment="1">
      <alignment vertical="center"/>
    </xf>
    <xf numFmtId="14" fontId="45" fillId="0" borderId="0" xfId="0" applyNumberFormat="1" applyFont="1" applyAlignment="1">
      <alignment horizontal="center" vertical="center" wrapText="1"/>
    </xf>
    <xf numFmtId="0" fontId="45" fillId="0" borderId="0" xfId="0" applyFont="1" applyAlignment="1">
      <alignment horizontal="center" vertical="center" wrapText="1"/>
    </xf>
    <xf numFmtId="3" fontId="15" fillId="0" borderId="6" xfId="0" applyNumberFormat="1" applyFont="1" applyBorder="1" applyAlignment="1">
      <alignment horizontal="center" vertical="center" wrapText="1"/>
    </xf>
    <xf numFmtId="3" fontId="15" fillId="0" borderId="1" xfId="0" applyNumberFormat="1" applyFont="1" applyBorder="1" applyAlignment="1">
      <alignment horizontal="center" vertical="center" wrapText="1"/>
    </xf>
    <xf numFmtId="3" fontId="30" fillId="0" borderId="1" xfId="0" applyNumberFormat="1" applyFont="1" applyBorder="1" applyAlignment="1">
      <alignment horizontal="center" vertical="center" wrapText="1"/>
    </xf>
    <xf numFmtId="10" fontId="70" fillId="0" borderId="1" xfId="12" applyNumberFormat="1" applyFont="1" applyFill="1" applyBorder="1" applyAlignment="1" applyProtection="1">
      <alignment horizontal="center" vertical="center" wrapText="1"/>
      <protection locked="0"/>
    </xf>
    <xf numFmtId="4" fontId="7" fillId="6" borderId="1" xfId="0" applyNumberFormat="1" applyFont="1" applyFill="1" applyBorder="1" applyAlignment="1">
      <alignment vertical="center" wrapText="1"/>
    </xf>
    <xf numFmtId="4" fontId="7" fillId="0" borderId="1" xfId="0" applyNumberFormat="1" applyFont="1" applyBorder="1" applyAlignment="1">
      <alignment vertical="center" wrapText="1"/>
    </xf>
    <xf numFmtId="4" fontId="1" fillId="0" borderId="1" xfId="0" applyNumberFormat="1" applyFont="1" applyBorder="1" applyAlignment="1">
      <alignment vertical="center" wrapText="1"/>
    </xf>
    <xf numFmtId="2" fontId="1" fillId="0" borderId="1" xfId="0" applyNumberFormat="1" applyFont="1" applyBorder="1" applyAlignment="1">
      <alignment vertical="center" wrapText="1"/>
    </xf>
    <xf numFmtId="3" fontId="0" fillId="12" borderId="9" xfId="0" applyNumberFormat="1" applyFill="1" applyBorder="1" applyAlignment="1">
      <alignment horizontal="center" vertical="center" wrapText="1"/>
    </xf>
    <xf numFmtId="3" fontId="0" fillId="0" borderId="9" xfId="0" applyNumberFormat="1" applyBorder="1" applyAlignment="1">
      <alignment horizontal="center" vertical="center" wrapText="1"/>
    </xf>
    <xf numFmtId="164" fontId="0" fillId="12" borderId="9" xfId="12" applyNumberFormat="1" applyFont="1" applyFill="1" applyBorder="1" applyAlignment="1">
      <alignment horizontal="center" vertical="center" wrapText="1"/>
    </xf>
    <xf numFmtId="3" fontId="15" fillId="0" borderId="1" xfId="10" applyNumberFormat="1" applyFont="1" applyBorder="1" applyAlignment="1">
      <alignment horizontal="center" vertical="center" wrapText="1"/>
    </xf>
    <xf numFmtId="3" fontId="74" fillId="0" borderId="1" xfId="0" applyNumberFormat="1" applyFont="1" applyBorder="1" applyAlignment="1">
      <alignment vertical="center" wrapText="1"/>
    </xf>
    <xf numFmtId="3" fontId="1" fillId="0" borderId="1" xfId="0" applyNumberFormat="1" applyFont="1" applyBorder="1" applyAlignment="1">
      <alignment vertical="center"/>
    </xf>
    <xf numFmtId="3" fontId="0" fillId="6" borderId="1" xfId="0" applyNumberFormat="1" applyFill="1" applyBorder="1" applyAlignment="1">
      <alignment vertical="center" wrapText="1"/>
    </xf>
    <xf numFmtId="3" fontId="7" fillId="0" borderId="1" xfId="0" applyNumberFormat="1" applyFont="1" applyBorder="1" applyAlignment="1">
      <alignment vertical="center" wrapText="1"/>
    </xf>
    <xf numFmtId="3" fontId="7" fillId="6" borderId="1" xfId="0" applyNumberFormat="1" applyFont="1" applyFill="1" applyBorder="1" applyAlignment="1">
      <alignment vertical="center" wrapText="1"/>
    </xf>
    <xf numFmtId="3" fontId="0" fillId="0" borderId="9" xfId="0" applyNumberFormat="1" applyBorder="1" applyAlignment="1">
      <alignment vertical="center" wrapText="1"/>
    </xf>
    <xf numFmtId="3" fontId="15" fillId="6" borderId="1" xfId="0" applyNumberFormat="1" applyFont="1" applyFill="1" applyBorder="1" applyAlignment="1">
      <alignment vertical="center" wrapText="1"/>
    </xf>
    <xf numFmtId="3" fontId="15" fillId="0" borderId="1" xfId="11" quotePrefix="1" applyNumberFormat="1" applyFont="1" applyBorder="1" applyAlignment="1">
      <alignment vertical="center"/>
    </xf>
    <xf numFmtId="3" fontId="15" fillId="0" borderId="1" xfId="11" quotePrefix="1" applyNumberFormat="1" applyFont="1" applyBorder="1" applyAlignment="1">
      <alignment vertical="center" wrapText="1"/>
    </xf>
    <xf numFmtId="10" fontId="15" fillId="0" borderId="1" xfId="12" quotePrefix="1" applyNumberFormat="1" applyFont="1" applyBorder="1" applyAlignment="1">
      <alignment vertical="center" wrapText="1"/>
    </xf>
    <xf numFmtId="3" fontId="30" fillId="9" borderId="1" xfId="0" applyNumberFormat="1" applyFont="1" applyFill="1" applyBorder="1" applyAlignment="1">
      <alignment horizontal="center" vertical="center" wrapText="1"/>
    </xf>
    <xf numFmtId="3" fontId="29" fillId="9" borderId="1" xfId="0" applyNumberFormat="1" applyFont="1" applyFill="1" applyBorder="1" applyAlignment="1">
      <alignment horizontal="center" vertical="center" wrapText="1"/>
    </xf>
    <xf numFmtId="3" fontId="15" fillId="0" borderId="1" xfId="0" applyNumberFormat="1" applyFont="1" applyBorder="1"/>
    <xf numFmtId="3" fontId="15" fillId="10" borderId="1" xfId="0" applyNumberFormat="1" applyFont="1" applyFill="1" applyBorder="1"/>
    <xf numFmtId="3" fontId="86" fillId="0" borderId="71" xfId="14" applyNumberFormat="1" applyFont="1" applyBorder="1" applyAlignment="1">
      <alignment wrapText="1"/>
    </xf>
    <xf numFmtId="3" fontId="86" fillId="0" borderId="68" xfId="14" applyNumberFormat="1" applyFont="1" applyBorder="1" applyAlignment="1">
      <alignment wrapText="1"/>
    </xf>
    <xf numFmtId="3" fontId="86" fillId="0" borderId="69" xfId="14" applyNumberFormat="1" applyFont="1" applyBorder="1" applyAlignment="1">
      <alignment wrapText="1"/>
    </xf>
    <xf numFmtId="3" fontId="86" fillId="0" borderId="72" xfId="14" applyNumberFormat="1" applyFont="1" applyBorder="1" applyAlignment="1">
      <alignment wrapText="1"/>
    </xf>
    <xf numFmtId="3" fontId="86" fillId="0" borderId="73" xfId="14" applyNumberFormat="1" applyFont="1" applyBorder="1" applyAlignment="1">
      <alignment wrapText="1"/>
    </xf>
    <xf numFmtId="3" fontId="86" fillId="0" borderId="74" xfId="14" applyNumberFormat="1" applyFont="1" applyBorder="1" applyAlignment="1">
      <alignment wrapText="1"/>
    </xf>
    <xf numFmtId="0" fontId="25" fillId="0" borderId="0" xfId="0" applyFont="1" applyAlignment="1">
      <alignment horizontal="left"/>
    </xf>
    <xf numFmtId="0" fontId="56" fillId="0" borderId="0" xfId="0" quotePrefix="1" applyFont="1"/>
    <xf numFmtId="0" fontId="14" fillId="0" borderId="0" xfId="0" quotePrefix="1" applyFont="1"/>
    <xf numFmtId="0" fontId="14" fillId="9" borderId="0" xfId="0" applyFont="1" applyFill="1"/>
    <xf numFmtId="0" fontId="14" fillId="0" borderId="36" xfId="0" quotePrefix="1" applyFont="1" applyBorder="1"/>
    <xf numFmtId="0" fontId="0" fillId="0" borderId="36" xfId="0" applyBorder="1"/>
    <xf numFmtId="0" fontId="14" fillId="9" borderId="0" xfId="0" applyFont="1" applyFill="1" applyAlignment="1">
      <alignment horizontal="center"/>
    </xf>
    <xf numFmtId="0" fontId="0" fillId="0" borderId="0" xfId="0" applyAlignment="1">
      <alignment horizontal="center" vertical="top"/>
    </xf>
    <xf numFmtId="0" fontId="0" fillId="0" borderId="36" xfId="0" applyBorder="1" applyAlignment="1">
      <alignment horizontal="center" vertical="top"/>
    </xf>
    <xf numFmtId="0" fontId="56"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56" fillId="0" borderId="36" xfId="0" applyFont="1" applyBorder="1" applyAlignment="1">
      <alignment horizontal="left" vertical="top"/>
    </xf>
    <xf numFmtId="0" fontId="0" fillId="0" borderId="36" xfId="0" applyBorder="1" applyAlignment="1">
      <alignment horizontal="left" vertical="top"/>
    </xf>
    <xf numFmtId="0" fontId="14" fillId="0" borderId="0" xfId="0" applyFont="1" applyAlignment="1">
      <alignment horizontal="center" vertical="top"/>
    </xf>
    <xf numFmtId="0" fontId="30" fillId="0" borderId="1" xfId="0" applyFont="1" applyBorder="1" applyAlignment="1">
      <alignment vertical="center" wrapText="1"/>
    </xf>
    <xf numFmtId="0" fontId="30"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justify" vertical="center" wrapText="1"/>
    </xf>
    <xf numFmtId="0" fontId="30" fillId="0" borderId="0" xfId="0" applyFont="1" applyAlignment="1">
      <alignment vertical="center" wrapText="1"/>
    </xf>
    <xf numFmtId="0" fontId="39" fillId="6" borderId="6" xfId="0" applyFont="1" applyFill="1" applyBorder="1" applyAlignment="1">
      <alignment horizontal="center" vertical="center" wrapText="1"/>
    </xf>
    <xf numFmtId="0" fontId="7" fillId="0" borderId="0" xfId="0" applyFont="1" applyAlignment="1">
      <alignment vertical="center" wrapText="1"/>
    </xf>
    <xf numFmtId="0" fontId="1"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 fillId="0" borderId="1" xfId="0" applyFont="1" applyBorder="1" applyAlignment="1">
      <alignment vertical="center" wrapText="1"/>
    </xf>
    <xf numFmtId="0" fontId="0" fillId="0" borderId="1" xfId="0" applyBorder="1" applyAlignment="1">
      <alignment horizontal="center"/>
    </xf>
    <xf numFmtId="0" fontId="32" fillId="0" borderId="0" xfId="0" applyFont="1" applyAlignment="1">
      <alignment vertical="center"/>
    </xf>
    <xf numFmtId="0" fontId="44" fillId="0" borderId="1" xfId="0" applyFont="1" applyBorder="1" applyAlignment="1">
      <alignment horizontal="center" vertical="center" wrapText="1"/>
    </xf>
    <xf numFmtId="0" fontId="61" fillId="0" borderId="0" xfId="0" applyFont="1"/>
    <xf numFmtId="49" fontId="45" fillId="0" borderId="0" xfId="0" applyNumberFormat="1" applyFont="1" applyAlignment="1">
      <alignment vertical="center" wrapText="1"/>
    </xf>
    <xf numFmtId="49" fontId="57" fillId="0" borderId="0" xfId="0" applyNumberFormat="1" applyFont="1" applyAlignment="1">
      <alignment vertical="center"/>
    </xf>
    <xf numFmtId="49" fontId="46" fillId="0" borderId="0" xfId="0" applyNumberFormat="1" applyFont="1" applyAlignment="1">
      <alignment horizontal="justify" vertical="center" wrapText="1"/>
    </xf>
    <xf numFmtId="49" fontId="44" fillId="0" borderId="0" xfId="0" applyNumberFormat="1" applyFont="1" applyAlignment="1">
      <alignment vertical="center"/>
    </xf>
    <xf numFmtId="49" fontId="44" fillId="0" borderId="1" xfId="0" applyNumberFormat="1" applyFont="1" applyBorder="1" applyAlignment="1">
      <alignment horizontal="center" vertical="center"/>
    </xf>
    <xf numFmtId="49" fontId="44" fillId="0" borderId="1" xfId="0" applyNumberFormat="1" applyFont="1" applyBorder="1" applyAlignment="1">
      <alignment horizontal="center" vertical="center" wrapText="1"/>
    </xf>
    <xf numFmtId="49" fontId="44" fillId="0" borderId="8" xfId="0" applyNumberFormat="1" applyFont="1" applyBorder="1" applyAlignment="1">
      <alignment horizontal="center" vertical="center" wrapText="1"/>
    </xf>
    <xf numFmtId="49" fontId="44" fillId="0" borderId="8" xfId="0" applyNumberFormat="1" applyFont="1" applyBorder="1" applyAlignment="1">
      <alignment horizontal="center" vertical="center"/>
    </xf>
    <xf numFmtId="49" fontId="44" fillId="0" borderId="0" xfId="0" applyNumberFormat="1" applyFont="1" applyAlignment="1">
      <alignment horizontal="justify" vertical="center" wrapText="1"/>
    </xf>
    <xf numFmtId="49" fontId="15" fillId="0" borderId="0" xfId="0" applyNumberFormat="1" applyFont="1" applyAlignment="1">
      <alignment vertical="center" wrapText="1"/>
    </xf>
    <xf numFmtId="49" fontId="45" fillId="0" borderId="0" xfId="0" applyNumberFormat="1" applyFont="1" applyAlignment="1">
      <alignment horizontal="justify" vertical="center" wrapText="1"/>
    </xf>
    <xf numFmtId="49" fontId="45" fillId="0" borderId="0" xfId="0" applyNumberFormat="1" applyFont="1" applyAlignment="1">
      <alignment vertical="center"/>
    </xf>
    <xf numFmtId="49" fontId="57" fillId="0" borderId="0" xfId="0" applyNumberFormat="1" applyFont="1"/>
    <xf numFmtId="0" fontId="44" fillId="0" borderId="1" xfId="0" applyFont="1" applyBorder="1" applyAlignment="1">
      <alignment horizontal="center" vertical="center"/>
    </xf>
    <xf numFmtId="0" fontId="44" fillId="0" borderId="0" xfId="0" applyFont="1" applyAlignment="1">
      <alignment horizontal="justify" vertical="center"/>
    </xf>
    <xf numFmtId="0" fontId="14" fillId="10" borderId="9" xfId="0" applyFont="1" applyFill="1" applyBorder="1" applyAlignment="1">
      <alignment horizontal="center" vertical="center" wrapText="1"/>
    </xf>
    <xf numFmtId="0" fontId="14" fillId="10" borderId="1" xfId="0" applyFont="1" applyFill="1" applyBorder="1" applyAlignment="1">
      <alignment horizontal="center" vertical="center" wrapText="1"/>
    </xf>
    <xf numFmtId="9" fontId="22" fillId="1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6" borderId="1" xfId="0" applyFill="1" applyBorder="1" applyAlignment="1">
      <alignment horizontal="center" vertical="center" wrapText="1"/>
    </xf>
    <xf numFmtId="0" fontId="31" fillId="0" borderId="1" xfId="0" applyFont="1" applyBorder="1" applyAlignment="1">
      <alignment horizontal="center" vertical="center" wrapText="1"/>
    </xf>
    <xf numFmtId="0" fontId="15" fillId="0" borderId="1" xfId="0" applyFont="1" applyBorder="1" applyAlignment="1">
      <alignment horizontal="left" vertical="center" wrapText="1"/>
    </xf>
    <xf numFmtId="0" fontId="78" fillId="0" borderId="4" xfId="0" applyFont="1" applyBorder="1" applyAlignment="1">
      <alignment vertical="center" wrapText="1"/>
    </xf>
    <xf numFmtId="49" fontId="25" fillId="0" borderId="0" xfId="0" applyNumberFormat="1" applyFont="1" applyAlignment="1">
      <alignment vertical="center"/>
    </xf>
    <xf numFmtId="1" fontId="57" fillId="0" borderId="0" xfId="0" applyNumberFormat="1" applyFont="1" applyAlignment="1">
      <alignment horizontal="right"/>
    </xf>
    <xf numFmtId="0" fontId="44" fillId="0" borderId="0" xfId="0" applyFont="1" applyAlignment="1">
      <alignment vertical="center"/>
    </xf>
    <xf numFmtId="0" fontId="45" fillId="0" borderId="1" xfId="0" applyFont="1" applyBorder="1" applyAlignment="1">
      <alignment horizontal="center"/>
    </xf>
    <xf numFmtId="0" fontId="44" fillId="0" borderId="8" xfId="0" applyFont="1" applyBorder="1" applyAlignment="1">
      <alignment horizontal="center" vertical="center" wrapText="1"/>
    </xf>
    <xf numFmtId="0" fontId="45" fillId="0" borderId="1" xfId="0" applyFont="1" applyBorder="1" applyAlignment="1">
      <alignment horizontal="center" vertical="center"/>
    </xf>
    <xf numFmtId="0" fontId="45" fillId="0" borderId="1" xfId="0" applyFont="1" applyBorder="1" applyAlignment="1">
      <alignment wrapText="1"/>
    </xf>
    <xf numFmtId="0" fontId="44" fillId="0" borderId="1" xfId="0" applyFont="1" applyBorder="1" applyAlignment="1">
      <alignment wrapText="1"/>
    </xf>
    <xf numFmtId="14" fontId="45" fillId="0" borderId="0" xfId="0" applyNumberFormat="1" applyFont="1" applyAlignment="1">
      <alignment horizontal="center"/>
    </xf>
    <xf numFmtId="0" fontId="45" fillId="0" borderId="0" xfId="0" applyFont="1" applyAlignment="1">
      <alignment horizontal="center"/>
    </xf>
    <xf numFmtId="4" fontId="15" fillId="0" borderId="0" xfId="0" applyNumberFormat="1" applyFont="1"/>
    <xf numFmtId="0" fontId="30" fillId="0" borderId="0" xfId="0" applyFont="1" applyAlignment="1">
      <alignment horizontal="center"/>
    </xf>
    <xf numFmtId="0" fontId="30" fillId="0" borderId="0" xfId="0" applyFont="1" applyAlignment="1">
      <alignment vertical="center"/>
    </xf>
    <xf numFmtId="0" fontId="62" fillId="0" borderId="0" xfId="0" applyFont="1" applyAlignment="1">
      <alignment vertical="center"/>
    </xf>
    <xf numFmtId="0" fontId="104" fillId="0" borderId="1" xfId="0" applyFont="1" applyBorder="1" applyAlignment="1">
      <alignment horizontal="center" vertical="center" wrapText="1"/>
    </xf>
    <xf numFmtId="0" fontId="105" fillId="0" borderId="8" xfId="0" applyFont="1" applyBorder="1" applyAlignment="1">
      <alignment horizontal="center" vertical="center" wrapText="1"/>
    </xf>
    <xf numFmtId="49" fontId="105" fillId="0" borderId="1" xfId="0" applyNumberFormat="1" applyFont="1" applyBorder="1" applyAlignment="1">
      <alignment horizontal="center" vertical="center" wrapText="1"/>
    </xf>
    <xf numFmtId="0" fontId="105" fillId="0" borderId="1" xfId="0" applyFont="1" applyBorder="1" applyAlignment="1">
      <alignment vertical="center" wrapText="1"/>
    </xf>
    <xf numFmtId="49" fontId="104" fillId="0" borderId="1" xfId="0" applyNumberFormat="1" applyFont="1" applyBorder="1" applyAlignment="1">
      <alignment horizontal="center" vertical="center" wrapText="1"/>
    </xf>
    <xf numFmtId="0" fontId="104" fillId="0" borderId="1" xfId="0" applyFont="1" applyBorder="1" applyAlignment="1">
      <alignment vertical="center" wrapText="1"/>
    </xf>
    <xf numFmtId="3" fontId="30" fillId="0" borderId="0" xfId="0" applyNumberFormat="1" applyFont="1"/>
    <xf numFmtId="0" fontId="104" fillId="0" borderId="1" xfId="0" applyFont="1" applyBorder="1" applyAlignment="1">
      <alignment horizontal="left" vertical="center" wrapText="1" indent="1"/>
    </xf>
    <xf numFmtId="4" fontId="30" fillId="0" borderId="0" xfId="0" applyNumberFormat="1" applyFont="1"/>
    <xf numFmtId="14" fontId="62" fillId="0" borderId="0" xfId="0" applyNumberFormat="1" applyFont="1" applyAlignment="1">
      <alignment horizontal="center"/>
    </xf>
    <xf numFmtId="0" fontId="62" fillId="0" borderId="0" xfId="0" applyFont="1" applyAlignment="1">
      <alignment horizontal="center"/>
    </xf>
    <xf numFmtId="49" fontId="45" fillId="0" borderId="0" xfId="0" applyNumberFormat="1" applyFont="1" applyAlignment="1">
      <alignment horizontal="left" vertical="center"/>
    </xf>
    <xf numFmtId="0" fontId="39" fillId="0" borderId="1" xfId="0" applyFont="1" applyBorder="1" applyAlignment="1">
      <alignment vertical="center" wrapText="1"/>
    </xf>
    <xf numFmtId="49" fontId="102" fillId="0" borderId="1" xfId="0" applyNumberFormat="1" applyFont="1" applyBorder="1" applyAlignment="1">
      <alignment horizontal="center" vertical="center" wrapText="1"/>
    </xf>
    <xf numFmtId="49" fontId="44" fillId="0" borderId="1" xfId="0" applyNumberFormat="1" applyFont="1" applyBorder="1" applyAlignment="1">
      <alignment vertical="center" wrapText="1"/>
    </xf>
    <xf numFmtId="0" fontId="106" fillId="0" borderId="0" xfId="0" applyFont="1" applyAlignment="1">
      <alignment vertical="center" wrapText="1"/>
    </xf>
    <xf numFmtId="0" fontId="107" fillId="0" borderId="0" xfId="0" applyFont="1"/>
    <xf numFmtId="0" fontId="108" fillId="0" borderId="0" xfId="0" applyFont="1" applyAlignment="1">
      <alignment horizontal="left"/>
    </xf>
    <xf numFmtId="0" fontId="107" fillId="0" borderId="0" xfId="0" applyFont="1" applyAlignment="1">
      <alignment vertical="center" wrapText="1"/>
    </xf>
    <xf numFmtId="0" fontId="51" fillId="0" borderId="6" xfId="0" applyFont="1" applyBorder="1" applyAlignment="1">
      <alignment horizontal="center" vertical="center" wrapText="1"/>
    </xf>
    <xf numFmtId="0" fontId="51" fillId="0" borderId="7" xfId="0" applyFont="1" applyBorder="1" applyAlignment="1">
      <alignment horizontal="center" vertical="center" wrapText="1"/>
    </xf>
    <xf numFmtId="0" fontId="50" fillId="0" borderId="1" xfId="0" applyFont="1" applyBorder="1" applyAlignment="1">
      <alignment horizontal="center" vertical="center" wrapText="1"/>
    </xf>
    <xf numFmtId="0" fontId="50" fillId="0" borderId="2" xfId="0" applyFont="1" applyBorder="1" applyAlignment="1">
      <alignment horizontal="center" vertical="center" wrapText="1"/>
    </xf>
    <xf numFmtId="0" fontId="0" fillId="0" borderId="8" xfId="0" applyBorder="1" applyAlignment="1">
      <alignment horizontal="center"/>
    </xf>
    <xf numFmtId="0" fontId="52" fillId="0" borderId="1" xfId="0" applyFont="1" applyBorder="1" applyAlignment="1">
      <alignment vertical="center" wrapText="1"/>
    </xf>
    <xf numFmtId="0" fontId="14" fillId="0" borderId="8" xfId="0" applyFont="1" applyBorder="1" applyAlignment="1">
      <alignment horizontal="center"/>
    </xf>
    <xf numFmtId="0" fontId="109" fillId="0" borderId="1" xfId="0" applyFont="1" applyBorder="1" applyAlignment="1">
      <alignment vertical="center" wrapText="1"/>
    </xf>
    <xf numFmtId="0" fontId="53" fillId="0" borderId="1" xfId="0" applyFont="1" applyBorder="1" applyAlignment="1">
      <alignment vertical="center" wrapText="1"/>
    </xf>
    <xf numFmtId="3" fontId="1" fillId="0" borderId="1" xfId="0" applyNumberFormat="1" applyFont="1" applyBorder="1" applyAlignment="1">
      <alignment vertical="center" wrapText="1"/>
    </xf>
    <xf numFmtId="0" fontId="0" fillId="0" borderId="9" xfId="0" applyBorder="1" applyAlignment="1">
      <alignment vertical="center" wrapText="1"/>
    </xf>
    <xf numFmtId="0" fontId="15" fillId="0" borderId="1" xfId="11" applyFont="1" applyBorder="1" applyAlignment="1">
      <alignment horizontal="center"/>
    </xf>
    <xf numFmtId="0" fontId="22" fillId="0" borderId="1" xfId="11" applyFont="1" applyBorder="1" applyAlignment="1">
      <alignment horizontal="justify" vertical="top"/>
    </xf>
    <xf numFmtId="0" fontId="15" fillId="0" borderId="1" xfId="11" applyFont="1" applyBorder="1" applyAlignment="1">
      <alignment horizontal="justify" vertical="top"/>
    </xf>
    <xf numFmtId="0" fontId="15" fillId="0" borderId="1" xfId="11" applyFont="1" applyBorder="1" applyAlignment="1">
      <alignment horizontal="left" vertical="center" wrapText="1" indent="1"/>
    </xf>
    <xf numFmtId="0" fontId="15" fillId="10" borderId="1" xfId="11" applyFont="1" applyFill="1" applyBorder="1" applyAlignment="1">
      <alignment horizontal="center" vertical="center"/>
    </xf>
    <xf numFmtId="0" fontId="22" fillId="10" borderId="1" xfId="11" applyFont="1" applyFill="1" applyBorder="1" applyAlignment="1">
      <alignment horizontal="justify" vertical="center"/>
    </xf>
    <xf numFmtId="0" fontId="22" fillId="10" borderId="1" xfId="11" applyFont="1" applyFill="1" applyBorder="1" applyAlignment="1">
      <alignment horizontal="justify" vertical="top"/>
    </xf>
    <xf numFmtId="0" fontId="15" fillId="0" borderId="1" xfId="11" applyFont="1" applyBorder="1" applyAlignment="1">
      <alignment horizontal="justify" vertical="center"/>
    </xf>
    <xf numFmtId="0" fontId="15" fillId="0" borderId="1" xfId="0" applyFont="1" applyBorder="1" applyAlignment="1">
      <alignment horizontal="justify" vertical="top" wrapText="1"/>
    </xf>
    <xf numFmtId="0" fontId="15" fillId="0" borderId="1" xfId="11" applyFont="1" applyBorder="1" applyAlignment="1">
      <alignment horizontal="justify" vertical="top" wrapText="1"/>
    </xf>
    <xf numFmtId="0" fontId="15" fillId="0" borderId="1" xfId="0" applyFont="1" applyBorder="1" applyAlignment="1">
      <alignment horizontal="justify" vertical="top"/>
    </xf>
    <xf numFmtId="0" fontId="15" fillId="10" borderId="1" xfId="11" applyFont="1" applyFill="1" applyBorder="1" applyAlignment="1">
      <alignment horizontal="justify" vertical="center"/>
    </xf>
    <xf numFmtId="0" fontId="15" fillId="10" borderId="1" xfId="11" applyFont="1" applyFill="1" applyBorder="1" applyAlignment="1">
      <alignment horizontal="justify" vertical="top"/>
    </xf>
    <xf numFmtId="0" fontId="22" fillId="0" borderId="1" xfId="11" applyFont="1" applyBorder="1"/>
    <xf numFmtId="0" fontId="22" fillId="10" borderId="1" xfId="0" applyFont="1" applyFill="1" applyBorder="1" applyAlignment="1">
      <alignment horizontal="justify" vertical="top"/>
    </xf>
    <xf numFmtId="0" fontId="15" fillId="0" borderId="1" xfId="11" quotePrefix="1" applyFont="1" applyBorder="1" applyAlignment="1">
      <alignment vertical="center"/>
    </xf>
    <xf numFmtId="0" fontId="15" fillId="0" borderId="1" xfId="0" quotePrefix="1" applyFont="1" applyBorder="1" applyAlignment="1">
      <alignment vertical="center" wrapText="1"/>
    </xf>
    <xf numFmtId="0" fontId="15" fillId="0" borderId="1" xfId="0" quotePrefix="1" applyFont="1" applyBorder="1" applyAlignment="1">
      <alignment wrapText="1"/>
    </xf>
    <xf numFmtId="3" fontId="86" fillId="0" borderId="75" xfId="14" applyNumberFormat="1" applyFont="1" applyBorder="1" applyAlignment="1">
      <alignment wrapText="1"/>
    </xf>
    <xf numFmtId="3" fontId="86" fillId="0" borderId="76" xfId="14" applyNumberFormat="1" applyFont="1" applyBorder="1" applyAlignment="1">
      <alignment wrapText="1"/>
    </xf>
    <xf numFmtId="0" fontId="86" fillId="0" borderId="72" xfId="14" applyFont="1" applyBorder="1" applyAlignment="1">
      <alignment wrapText="1"/>
    </xf>
    <xf numFmtId="0" fontId="26" fillId="0" borderId="0" xfId="0" applyFont="1"/>
    <xf numFmtId="3" fontId="0" fillId="0" borderId="1" xfId="0" applyNumberFormat="1" applyBorder="1"/>
    <xf numFmtId="4" fontId="15" fillId="0" borderId="15" xfId="0" quotePrefix="1" applyNumberFormat="1" applyFont="1" applyBorder="1" applyAlignment="1">
      <alignment vertical="center" wrapText="1"/>
    </xf>
    <xf numFmtId="4" fontId="15" fillId="0" borderId="52" xfId="0" applyNumberFormat="1" applyFont="1" applyBorder="1" applyAlignment="1">
      <alignment horizontal="center" vertical="center"/>
    </xf>
    <xf numFmtId="4" fontId="15" fillId="0" borderId="29" xfId="0" applyNumberFormat="1" applyFont="1" applyBorder="1" applyAlignment="1">
      <alignment vertical="center"/>
    </xf>
    <xf numFmtId="4" fontId="15" fillId="0" borderId="22" xfId="0" applyNumberFormat="1" applyFont="1" applyBorder="1" applyAlignment="1">
      <alignment horizontal="center" vertical="center"/>
    </xf>
    <xf numFmtId="4" fontId="15" fillId="0" borderId="15" xfId="0" applyNumberFormat="1" applyFont="1" applyBorder="1" applyAlignment="1">
      <alignment vertical="center" wrapText="1"/>
    </xf>
    <xf numFmtId="0" fontId="110" fillId="0" borderId="0" xfId="0" applyFont="1" applyAlignment="1">
      <alignment vertical="center"/>
    </xf>
    <xf numFmtId="0" fontId="15" fillId="0" borderId="0" xfId="0" applyFont="1" applyAlignment="1">
      <alignment vertical="center"/>
    </xf>
    <xf numFmtId="3" fontId="30" fillId="0" borderId="2" xfId="0" applyNumberFormat="1" applyFont="1" applyBorder="1" applyAlignment="1">
      <alignment horizontal="center" vertical="center" wrapText="1"/>
    </xf>
    <xf numFmtId="3" fontId="30" fillId="0" borderId="9" xfId="0" applyNumberFormat="1" applyFont="1" applyBorder="1" applyAlignment="1">
      <alignment horizontal="center" vertical="center" wrapText="1"/>
    </xf>
    <xf numFmtId="0" fontId="31" fillId="5" borderId="2" xfId="0" applyFont="1" applyFill="1" applyBorder="1" applyAlignment="1">
      <alignment horizontal="center" vertical="center" wrapText="1"/>
    </xf>
    <xf numFmtId="0" fontId="31" fillId="5" borderId="10" xfId="0" applyFont="1" applyFill="1" applyBorder="1" applyAlignment="1">
      <alignment horizontal="center" vertical="center" wrapText="1"/>
    </xf>
    <xf numFmtId="0" fontId="31" fillId="5" borderId="9" xfId="0" applyFont="1" applyFill="1" applyBorder="1" applyAlignment="1">
      <alignment horizontal="center" vertical="center" wrapText="1"/>
    </xf>
    <xf numFmtId="0" fontId="15" fillId="0" borderId="11" xfId="0" applyFont="1" applyBorder="1" applyAlignment="1">
      <alignment horizontal="center"/>
    </xf>
    <xf numFmtId="3" fontId="15" fillId="0" borderId="6" xfId="0" quotePrefix="1" applyNumberFormat="1" applyFont="1" applyBorder="1" applyAlignment="1">
      <alignment horizontal="center" vertical="center" wrapText="1"/>
    </xf>
    <xf numFmtId="164" fontId="15" fillId="0" borderId="1" xfId="12" applyNumberFormat="1" applyFont="1" applyBorder="1" applyAlignment="1">
      <alignment horizontal="center" vertical="center" wrapText="1"/>
    </xf>
    <xf numFmtId="164" fontId="15" fillId="0" borderId="1" xfId="12" applyNumberFormat="1" applyFont="1" applyFill="1" applyBorder="1" applyAlignment="1">
      <alignment horizontal="center" vertical="center" wrapText="1"/>
    </xf>
    <xf numFmtId="4" fontId="15" fillId="0" borderId="1" xfId="0" applyNumberFormat="1" applyFont="1" applyBorder="1" applyAlignment="1">
      <alignment horizontal="center" vertical="center" wrapText="1"/>
    </xf>
    <xf numFmtId="0" fontId="30" fillId="0" borderId="2" xfId="0" applyFont="1" applyBorder="1" applyAlignment="1">
      <alignment horizontal="center" vertical="center" wrapText="1"/>
    </xf>
    <xf numFmtId="0" fontId="30" fillId="0" borderId="9" xfId="0" applyFont="1" applyBorder="1" applyAlignment="1">
      <alignment horizontal="center" vertical="center" wrapText="1"/>
    </xf>
    <xf numFmtId="3" fontId="15" fillId="18" borderId="1" xfId="0" applyNumberFormat="1" applyFont="1" applyFill="1" applyBorder="1" applyAlignment="1">
      <alignment horizontal="center" vertical="center" wrapText="1"/>
    </xf>
    <xf numFmtId="164" fontId="30" fillId="0" borderId="1" xfId="12" applyNumberFormat="1" applyFont="1" applyBorder="1" applyAlignment="1">
      <alignment horizontal="center" vertical="center" wrapText="1"/>
    </xf>
    <xf numFmtId="164" fontId="30" fillId="0" borderId="1" xfId="12" applyNumberFormat="1" applyFont="1" applyFill="1" applyBorder="1" applyAlignment="1">
      <alignment horizontal="center" vertical="center" wrapText="1"/>
    </xf>
    <xf numFmtId="10" fontId="30" fillId="0" borderId="1" xfId="0" applyNumberFormat="1" applyFont="1" applyBorder="1" applyAlignment="1">
      <alignment horizontal="center" vertical="center" wrapText="1"/>
    </xf>
    <xf numFmtId="10" fontId="15" fillId="0" borderId="1" xfId="12" applyNumberFormat="1" applyFont="1" applyFill="1" applyBorder="1" applyAlignment="1">
      <alignment horizontal="center" vertical="center" wrapText="1"/>
    </xf>
    <xf numFmtId="0" fontId="45" fillId="2" borderId="51" xfId="3" applyFont="1" applyFill="1" applyBorder="1" applyAlignment="1">
      <alignment horizontal="left" vertical="center" wrapText="1" indent="2"/>
    </xf>
    <xf numFmtId="4" fontId="15" fillId="0" borderId="1" xfId="0" applyNumberFormat="1" applyFont="1" applyBorder="1" applyAlignment="1">
      <alignment vertical="center" wrapText="1"/>
    </xf>
    <xf numFmtId="1" fontId="15" fillId="0" borderId="1" xfId="0" applyNumberFormat="1" applyFont="1" applyBorder="1" applyAlignment="1">
      <alignment vertical="center" wrapText="1"/>
    </xf>
    <xf numFmtId="4" fontId="15" fillId="0" borderId="1" xfId="0" quotePrefix="1" applyNumberFormat="1" applyFont="1" applyBorder="1" applyAlignment="1">
      <alignment vertical="center" wrapText="1"/>
    </xf>
    <xf numFmtId="1" fontId="15" fillId="0" borderId="1" xfId="0" quotePrefix="1" applyNumberFormat="1" applyFont="1" applyBorder="1" applyAlignment="1">
      <alignment vertical="center" wrapText="1"/>
    </xf>
    <xf numFmtId="0" fontId="26" fillId="0" borderId="1" xfId="0" applyFont="1" applyBorder="1"/>
    <xf numFmtId="0" fontId="30" fillId="6" borderId="1" xfId="11" applyFont="1" applyFill="1" applyBorder="1" applyAlignment="1">
      <alignment horizontal="center" vertical="center" wrapText="1"/>
    </xf>
    <xf numFmtId="0" fontId="17" fillId="0" borderId="0" xfId="11" applyFont="1"/>
    <xf numFmtId="0" fontId="30" fillId="10" borderId="1" xfId="11" applyFont="1" applyFill="1" applyBorder="1" applyAlignment="1">
      <alignment horizontal="center" vertical="center" wrapText="1"/>
    </xf>
    <xf numFmtId="0" fontId="31" fillId="10" borderId="1" xfId="11" applyFont="1" applyFill="1" applyBorder="1" applyAlignment="1">
      <alignment vertical="center" wrapText="1"/>
    </xf>
    <xf numFmtId="4" fontId="26" fillId="10" borderId="1" xfId="11" quotePrefix="1" applyNumberFormat="1" applyFont="1" applyFill="1" applyBorder="1" applyAlignment="1">
      <alignment vertical="center"/>
    </xf>
    <xf numFmtId="0" fontId="15" fillId="0" borderId="12" xfId="0" applyFont="1" applyBorder="1"/>
    <xf numFmtId="4" fontId="15" fillId="0" borderId="1" xfId="11" quotePrefix="1" applyNumberFormat="1" applyFont="1" applyBorder="1" applyAlignment="1">
      <alignment vertical="center"/>
    </xf>
    <xf numFmtId="1" fontId="15" fillId="0" borderId="1" xfId="11" quotePrefix="1" applyNumberFormat="1" applyFont="1" applyBorder="1" applyAlignment="1">
      <alignment vertical="center"/>
    </xf>
    <xf numFmtId="4" fontId="15" fillId="0" borderId="1" xfId="11" quotePrefix="1" applyNumberFormat="1" applyFont="1" applyBorder="1" applyAlignment="1">
      <alignment vertical="center" wrapText="1"/>
    </xf>
    <xf numFmtId="4" fontId="15" fillId="10" borderId="1" xfId="11" quotePrefix="1" applyNumberFormat="1" applyFont="1" applyFill="1" applyBorder="1" applyAlignment="1">
      <alignment vertical="center" wrapText="1"/>
    </xf>
    <xf numFmtId="1" fontId="15" fillId="0" borderId="1" xfId="11" quotePrefix="1" applyNumberFormat="1" applyFont="1" applyBorder="1" applyAlignment="1">
      <alignment vertical="center" wrapText="1"/>
    </xf>
    <xf numFmtId="1" fontId="15" fillId="10" borderId="1" xfId="11" quotePrefix="1" applyNumberFormat="1" applyFont="1" applyFill="1" applyBorder="1" applyAlignment="1">
      <alignment vertical="center" wrapText="1"/>
    </xf>
    <xf numFmtId="10" fontId="15" fillId="0" borderId="1" xfId="12" quotePrefix="1" applyNumberFormat="1" applyFont="1" applyBorder="1" applyAlignment="1">
      <alignment vertical="center"/>
    </xf>
    <xf numFmtId="4" fontId="30" fillId="0" borderId="1" xfId="0" applyNumberFormat="1" applyFont="1" applyBorder="1" applyAlignment="1">
      <alignment horizontal="center" vertical="center" wrapText="1"/>
    </xf>
    <xf numFmtId="4" fontId="30" fillId="9" borderId="1" xfId="0" applyNumberFormat="1" applyFont="1" applyFill="1" applyBorder="1" applyAlignment="1">
      <alignment horizontal="center" vertical="center" wrapText="1"/>
    </xf>
    <xf numFmtId="0" fontId="42" fillId="0" borderId="0" xfId="0" applyFont="1" applyAlignment="1">
      <alignment vertical="center" wrapText="1"/>
    </xf>
    <xf numFmtId="0" fontId="43" fillId="0" borderId="37" xfId="0" applyFont="1" applyBorder="1" applyAlignment="1">
      <alignment vertical="center" wrapText="1"/>
    </xf>
    <xf numFmtId="0" fontId="43" fillId="0" borderId="38" xfId="0" applyFont="1" applyBorder="1" applyAlignment="1">
      <alignment vertical="center" wrapText="1"/>
    </xf>
    <xf numFmtId="0" fontId="112" fillId="8" borderId="47" xfId="0" applyFont="1" applyFill="1" applyBorder="1" applyAlignment="1">
      <alignment vertical="center" wrapText="1"/>
    </xf>
    <xf numFmtId="0" fontId="112" fillId="8" borderId="36" xfId="0" applyFont="1" applyFill="1" applyBorder="1" applyAlignment="1">
      <alignment vertical="center" wrapText="1"/>
    </xf>
    <xf numFmtId="0" fontId="38" fillId="13" borderId="45" xfId="0" applyFont="1" applyFill="1" applyBorder="1" applyAlignment="1">
      <alignment vertical="center" wrapText="1"/>
    </xf>
    <xf numFmtId="0" fontId="38" fillId="13" borderId="21" xfId="0" applyFont="1" applyFill="1" applyBorder="1" applyAlignment="1">
      <alignment vertical="center" wrapText="1"/>
    </xf>
    <xf numFmtId="0" fontId="38" fillId="0" borderId="45" xfId="0" applyFont="1" applyBorder="1" applyAlignment="1">
      <alignment vertical="center" wrapText="1"/>
    </xf>
    <xf numFmtId="0" fontId="38" fillId="0" borderId="21" xfId="0" applyFont="1" applyBorder="1" applyAlignment="1">
      <alignment vertical="center" wrapText="1"/>
    </xf>
    <xf numFmtId="0" fontId="38" fillId="0" borderId="21" xfId="0" applyFont="1" applyBorder="1" applyAlignment="1">
      <alignment vertical="center"/>
    </xf>
    <xf numFmtId="0" fontId="43" fillId="0" borderId="21" xfId="0" applyFont="1" applyBorder="1" applyAlignment="1">
      <alignment horizontal="left" vertical="center" wrapText="1" indent="2"/>
    </xf>
    <xf numFmtId="0" fontId="38" fillId="13" borderId="21" xfId="0" applyFont="1" applyFill="1" applyBorder="1" applyAlignment="1">
      <alignment vertical="center"/>
    </xf>
    <xf numFmtId="0" fontId="43" fillId="0" borderId="36" xfId="0" applyFont="1" applyBorder="1" applyAlignment="1">
      <alignment horizontal="left" vertical="center" wrapText="1" indent="2"/>
    </xf>
    <xf numFmtId="0" fontId="112" fillId="0" borderId="45" xfId="0" applyFont="1" applyBorder="1" applyAlignment="1">
      <alignment vertical="center" wrapText="1"/>
    </xf>
    <xf numFmtId="0" fontId="112" fillId="0" borderId="21" xfId="0" applyFont="1" applyBorder="1" applyAlignment="1">
      <alignment vertical="center" wrapText="1"/>
    </xf>
    <xf numFmtId="0" fontId="112" fillId="0" borderId="21" xfId="0" applyFont="1" applyBorder="1" applyAlignment="1">
      <alignment vertical="center"/>
    </xf>
    <xf numFmtId="0" fontId="112" fillId="0" borderId="23" xfId="0" applyFont="1" applyBorder="1" applyAlignment="1">
      <alignment vertical="center"/>
    </xf>
    <xf numFmtId="0" fontId="43" fillId="0" borderId="21" xfId="0" applyFont="1" applyBorder="1" applyAlignment="1">
      <alignment horizontal="left" vertical="center" wrapText="1" indent="4"/>
    </xf>
    <xf numFmtId="0" fontId="112" fillId="0" borderId="15" xfId="0" applyFont="1" applyBorder="1" applyAlignment="1">
      <alignment vertical="center" wrapText="1"/>
    </xf>
    <xf numFmtId="0" fontId="112" fillId="0" borderId="23" xfId="0" applyFont="1" applyBorder="1" applyAlignment="1">
      <alignment vertical="center" wrapText="1"/>
    </xf>
    <xf numFmtId="4" fontId="38" fillId="0" borderId="23" xfId="0" applyNumberFormat="1" applyFont="1" applyBorder="1" applyAlignment="1">
      <alignment horizontal="center" vertical="center" wrapText="1"/>
    </xf>
    <xf numFmtId="4" fontId="38" fillId="0" borderId="40" xfId="0" applyNumberFormat="1" applyFont="1" applyBorder="1" applyAlignment="1">
      <alignment horizontal="center" vertical="center"/>
    </xf>
    <xf numFmtId="4" fontId="44" fillId="13" borderId="21" xfId="0" applyNumberFormat="1" applyFont="1" applyFill="1" applyBorder="1" applyAlignment="1">
      <alignment horizontal="center" vertical="center" wrapText="1"/>
    </xf>
    <xf numFmtId="4" fontId="45" fillId="0" borderId="21" xfId="0" applyNumberFormat="1" applyFont="1" applyBorder="1" applyAlignment="1">
      <alignment horizontal="center" vertical="center" wrapText="1"/>
    </xf>
    <xf numFmtId="4" fontId="45" fillId="0" borderId="49" xfId="0" applyNumberFormat="1" applyFont="1" applyBorder="1" applyAlignment="1">
      <alignment horizontal="center" vertical="center" wrapText="1"/>
    </xf>
    <xf numFmtId="4" fontId="44" fillId="13" borderId="49" xfId="0" applyNumberFormat="1" applyFont="1" applyFill="1" applyBorder="1" applyAlignment="1">
      <alignment horizontal="center" vertical="center" wrapText="1"/>
    </xf>
    <xf numFmtId="4" fontId="46" fillId="7" borderId="21" xfId="0" applyNumberFormat="1" applyFont="1" applyFill="1" applyBorder="1" applyAlignment="1">
      <alignment vertical="center" wrapText="1"/>
    </xf>
    <xf numFmtId="4" fontId="45" fillId="7" borderId="21" xfId="0" applyNumberFormat="1" applyFont="1" applyFill="1" applyBorder="1" applyAlignment="1">
      <alignment vertical="center"/>
    </xf>
    <xf numFmtId="4" fontId="44" fillId="0" borderId="49" xfId="0" applyNumberFormat="1" applyFont="1" applyBorder="1" applyAlignment="1">
      <alignment horizontal="center" vertical="center"/>
    </xf>
    <xf numFmtId="4" fontId="38" fillId="0" borderId="15" xfId="0" applyNumberFormat="1" applyFont="1" applyBorder="1" applyAlignment="1">
      <alignment horizontal="center" vertical="center" wrapText="1"/>
    </xf>
    <xf numFmtId="4" fontId="45" fillId="7" borderId="22" xfId="0" applyNumberFormat="1" applyFont="1" applyFill="1" applyBorder="1" applyAlignment="1">
      <alignment horizontal="center" vertical="center" wrapText="1"/>
    </xf>
    <xf numFmtId="4" fontId="45" fillId="7" borderId="23" xfId="0" applyNumberFormat="1" applyFont="1" applyFill="1" applyBorder="1" applyAlignment="1">
      <alignment horizontal="center" vertical="center" wrapText="1"/>
    </xf>
    <xf numFmtId="4" fontId="44" fillId="7" borderId="21" xfId="0" applyNumberFormat="1" applyFont="1" applyFill="1" applyBorder="1" applyAlignment="1">
      <alignment horizontal="center" vertical="center" wrapText="1"/>
    </xf>
    <xf numFmtId="4" fontId="44" fillId="13" borderId="21" xfId="0" quotePrefix="1" applyNumberFormat="1" applyFont="1" applyFill="1" applyBorder="1" applyAlignment="1">
      <alignment horizontal="center" vertical="center" wrapText="1"/>
    </xf>
    <xf numFmtId="4" fontId="45" fillId="12" borderId="49" xfId="0" applyNumberFormat="1" applyFont="1" applyFill="1" applyBorder="1" applyAlignment="1">
      <alignment horizontal="center" vertical="center" wrapText="1"/>
    </xf>
    <xf numFmtId="4" fontId="45" fillId="0" borderId="48" xfId="0" applyNumberFormat="1" applyFont="1" applyBorder="1" applyAlignment="1">
      <alignment vertical="center" wrapText="1"/>
    </xf>
    <xf numFmtId="4" fontId="44" fillId="12" borderId="21" xfId="0" applyNumberFormat="1" applyFont="1" applyFill="1" applyBorder="1" applyAlignment="1">
      <alignment horizontal="center" vertical="center" wrapText="1"/>
    </xf>
    <xf numFmtId="4" fontId="44" fillId="12" borderId="49" xfId="0" quotePrefix="1" applyNumberFormat="1" applyFont="1" applyFill="1" applyBorder="1" applyAlignment="1">
      <alignment horizontal="center" vertical="center" wrapText="1"/>
    </xf>
    <xf numFmtId="4" fontId="45" fillId="7" borderId="21" xfId="0" applyNumberFormat="1" applyFont="1" applyFill="1" applyBorder="1" applyAlignment="1">
      <alignment horizontal="center" vertical="center"/>
    </xf>
    <xf numFmtId="4" fontId="38" fillId="7" borderId="23" xfId="0" applyNumberFormat="1" applyFont="1" applyFill="1" applyBorder="1" applyAlignment="1">
      <alignment vertical="center"/>
    </xf>
    <xf numFmtId="4" fontId="38" fillId="0" borderId="23" xfId="0" applyNumberFormat="1" applyFont="1" applyBorder="1" applyAlignment="1">
      <alignment vertical="center"/>
    </xf>
    <xf numFmtId="0" fontId="80" fillId="10" borderId="2" xfId="0" applyFont="1" applyFill="1" applyBorder="1" applyAlignment="1">
      <alignment horizontal="center" vertical="center" wrapText="1"/>
    </xf>
    <xf numFmtId="0" fontId="80" fillId="10" borderId="10" xfId="0" applyFont="1" applyFill="1" applyBorder="1" applyAlignment="1">
      <alignment horizontal="center" vertical="center" wrapText="1"/>
    </xf>
    <xf numFmtId="0" fontId="80" fillId="10" borderId="9" xfId="0" applyFont="1" applyFill="1" applyBorder="1" applyAlignment="1">
      <alignment horizontal="center" vertical="center" wrapText="1"/>
    </xf>
    <xf numFmtId="0" fontId="22" fillId="10" borderId="2" xfId="0" applyFont="1" applyFill="1" applyBorder="1" applyAlignment="1">
      <alignment horizontal="center" vertical="center" wrapText="1"/>
    </xf>
    <xf numFmtId="0" fontId="22" fillId="10" borderId="10" xfId="0" applyFont="1" applyFill="1" applyBorder="1" applyAlignment="1">
      <alignment horizontal="center" vertical="center" wrapText="1"/>
    </xf>
    <xf numFmtId="0" fontId="22" fillId="10" borderId="9" xfId="0"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justify" vertical="center" wrapText="1"/>
    </xf>
    <xf numFmtId="0" fontId="22" fillId="0" borderId="0" xfId="0" applyFont="1" applyAlignment="1">
      <alignment horizontal="center" vertical="center" wrapText="1"/>
    </xf>
    <xf numFmtId="0" fontId="30" fillId="0" borderId="0" xfId="0" applyFont="1" applyAlignment="1">
      <alignment horizontal="center" vertical="center" wrapText="1"/>
    </xf>
    <xf numFmtId="0" fontId="30" fillId="0" borderId="5" xfId="0" applyFont="1" applyBorder="1" applyAlignment="1">
      <alignment horizontal="center" vertical="center" wrapText="1"/>
    </xf>
    <xf numFmtId="0" fontId="30" fillId="0" borderId="14"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1" xfId="0" applyFont="1" applyBorder="1" applyAlignment="1">
      <alignment horizontal="center" vertical="center" wrapText="1"/>
    </xf>
    <xf numFmtId="0" fontId="22" fillId="17" borderId="2" xfId="0" applyFont="1" applyFill="1" applyBorder="1" applyAlignment="1">
      <alignment horizontal="center" vertical="center" wrapText="1"/>
    </xf>
    <xf numFmtId="0" fontId="22" fillId="17" borderId="10" xfId="0" applyFont="1" applyFill="1" applyBorder="1" applyAlignment="1">
      <alignment horizontal="center" vertical="center" wrapText="1"/>
    </xf>
    <xf numFmtId="0" fontId="22" fillId="17" borderId="9" xfId="0" applyFont="1" applyFill="1" applyBorder="1" applyAlignment="1">
      <alignment horizontal="center" vertical="center" wrapText="1"/>
    </xf>
    <xf numFmtId="0" fontId="22" fillId="17" borderId="2" xfId="0" applyFont="1" applyFill="1" applyBorder="1" applyAlignment="1">
      <alignment horizontal="left" vertical="center" wrapText="1"/>
    </xf>
    <xf numFmtId="0" fontId="22" fillId="17" borderId="10" xfId="0" applyFont="1" applyFill="1" applyBorder="1" applyAlignment="1">
      <alignment horizontal="left" vertical="center" wrapText="1"/>
    </xf>
    <xf numFmtId="0" fontId="22" fillId="17" borderId="9" xfId="0" applyFont="1" applyFill="1" applyBorder="1" applyAlignment="1">
      <alignment horizontal="left" vertical="center" wrapText="1"/>
    </xf>
    <xf numFmtId="0" fontId="14" fillId="17" borderId="2" xfId="0" applyFont="1" applyFill="1" applyBorder="1" applyAlignment="1">
      <alignment horizontal="left" vertical="center" wrapText="1"/>
    </xf>
    <xf numFmtId="0" fontId="14" fillId="17" borderId="10" xfId="0" applyFont="1" applyFill="1" applyBorder="1" applyAlignment="1">
      <alignment horizontal="left" vertical="center" wrapText="1"/>
    </xf>
    <xf numFmtId="0" fontId="14" fillId="17" borderId="9" xfId="0" applyFont="1" applyFill="1" applyBorder="1" applyAlignment="1">
      <alignment horizontal="left" vertical="center" wrapText="1"/>
    </xf>
    <xf numFmtId="0" fontId="31" fillId="17" borderId="2" xfId="0" applyFont="1" applyFill="1" applyBorder="1" applyAlignment="1">
      <alignment horizontal="left" vertical="center" wrapText="1"/>
    </xf>
    <xf numFmtId="0" fontId="31" fillId="17" borderId="10" xfId="0" applyFont="1" applyFill="1" applyBorder="1" applyAlignment="1">
      <alignment horizontal="left" vertical="center" wrapText="1"/>
    </xf>
    <xf numFmtId="0" fontId="31" fillId="17" borderId="9" xfId="0" applyFont="1" applyFill="1" applyBorder="1" applyAlignment="1">
      <alignment horizontal="left" vertical="center" wrapText="1"/>
    </xf>
    <xf numFmtId="0" fontId="39" fillId="6" borderId="8" xfId="0" applyFont="1" applyFill="1" applyBorder="1" applyAlignment="1">
      <alignment horizontal="center" vertical="center" wrapText="1"/>
    </xf>
    <xf numFmtId="0" fontId="39" fillId="6" borderId="51" xfId="0" applyFont="1" applyFill="1" applyBorder="1" applyAlignment="1">
      <alignment horizontal="center" vertical="center" wrapText="1"/>
    </xf>
    <xf numFmtId="0" fontId="39" fillId="6" borderId="6" xfId="0" applyFont="1" applyFill="1" applyBorder="1" applyAlignment="1">
      <alignment horizontal="center" vertical="center" wrapText="1"/>
    </xf>
    <xf numFmtId="0" fontId="39" fillId="6" borderId="11" xfId="0" applyFont="1" applyFill="1" applyBorder="1" applyAlignment="1">
      <alignment horizontal="center" vertical="center" wrapText="1"/>
    </xf>
    <xf numFmtId="0" fontId="39" fillId="6" borderId="13" xfId="0" applyFont="1" applyFill="1" applyBorder="1" applyAlignment="1">
      <alignment horizontal="center" vertical="center" wrapText="1"/>
    </xf>
    <xf numFmtId="0" fontId="39" fillId="6" borderId="7" xfId="0" applyFont="1" applyFill="1" applyBorder="1" applyAlignment="1">
      <alignment horizontal="center" vertical="center" wrapText="1"/>
    </xf>
    <xf numFmtId="0" fontId="39" fillId="6" borderId="4" xfId="0" applyFont="1" applyFill="1" applyBorder="1" applyAlignment="1">
      <alignment horizontal="center" vertical="center" wrapText="1"/>
    </xf>
    <xf numFmtId="0" fontId="39" fillId="6" borderId="12" xfId="0" applyFont="1" applyFill="1" applyBorder="1" applyAlignment="1">
      <alignment horizontal="center" vertical="center" wrapText="1"/>
    </xf>
    <xf numFmtId="0" fontId="39" fillId="6" borderId="14" xfId="0" applyFont="1" applyFill="1" applyBorder="1" applyAlignment="1">
      <alignment horizontal="center" vertical="center" wrapText="1"/>
    </xf>
    <xf numFmtId="0" fontId="39" fillId="6" borderId="5" xfId="0" applyFont="1" applyFill="1" applyBorder="1" applyAlignment="1">
      <alignment horizontal="center" vertical="center" wrapText="1"/>
    </xf>
    <xf numFmtId="0" fontId="25" fillId="0" borderId="2"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9" xfId="0" applyFont="1" applyBorder="1" applyAlignment="1">
      <alignment horizontal="center" vertical="center" wrapText="1"/>
    </xf>
    <xf numFmtId="0" fontId="7" fillId="0" borderId="0" xfId="0" applyFont="1" applyAlignment="1">
      <alignment vertical="center" wrapText="1"/>
    </xf>
    <xf numFmtId="0" fontId="1"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1" fillId="0" borderId="1" xfId="0" applyFont="1" applyBorder="1" applyAlignment="1">
      <alignment vertical="center" wrapText="1"/>
    </xf>
    <xf numFmtId="49" fontId="44" fillId="0" borderId="2" xfId="0" applyNumberFormat="1" applyFont="1" applyBorder="1" applyAlignment="1">
      <alignment horizontal="center" vertical="center" wrapText="1"/>
    </xf>
    <xf numFmtId="49" fontId="44" fillId="0" borderId="10" xfId="0" applyNumberFormat="1" applyFont="1" applyBorder="1" applyAlignment="1">
      <alignment horizontal="center" vertical="center" wrapText="1"/>
    </xf>
    <xf numFmtId="49" fontId="44" fillId="0" borderId="9" xfId="0" applyNumberFormat="1" applyFont="1" applyBorder="1" applyAlignment="1">
      <alignment horizontal="center" vertical="center" wrapText="1"/>
    </xf>
    <xf numFmtId="0" fontId="44" fillId="0" borderId="1" xfId="0" applyFont="1" applyBorder="1" applyAlignment="1">
      <alignment horizontal="center"/>
    </xf>
    <xf numFmtId="0" fontId="62" fillId="0" borderId="0" xfId="0" applyFont="1" applyAlignment="1">
      <alignment horizontal="justify" vertical="center" wrapText="1"/>
    </xf>
    <xf numFmtId="0" fontId="61" fillId="0" borderId="0" xfId="0" applyFont="1"/>
    <xf numFmtId="0" fontId="63" fillId="0" borderId="0" xfId="0" applyFont="1" applyAlignment="1">
      <alignment horizontal="justify" vertical="center" wrapText="1"/>
    </xf>
    <xf numFmtId="0" fontId="33" fillId="0" borderId="0" xfId="0" applyFont="1" applyAlignment="1">
      <alignment horizontal="justify" vertical="center"/>
    </xf>
    <xf numFmtId="0" fontId="32" fillId="0" borderId="0" xfId="0" applyFont="1" applyAlignment="1">
      <alignment vertical="center"/>
    </xf>
    <xf numFmtId="0" fontId="44" fillId="0" borderId="1" xfId="0" applyFont="1" applyBorder="1" applyAlignment="1">
      <alignment horizontal="center" vertical="center" wrapText="1"/>
    </xf>
    <xf numFmtId="0" fontId="44" fillId="0" borderId="2" xfId="0" applyFont="1" applyBorder="1" applyAlignment="1">
      <alignment horizontal="center" vertical="center"/>
    </xf>
    <xf numFmtId="0" fontId="44" fillId="0" borderId="10" xfId="0" applyFont="1" applyBorder="1" applyAlignment="1">
      <alignment horizontal="center" vertical="center"/>
    </xf>
    <xf numFmtId="0" fontId="44" fillId="0" borderId="9" xfId="0" applyFont="1" applyBorder="1" applyAlignment="1">
      <alignment horizontal="center" vertical="center"/>
    </xf>
    <xf numFmtId="0" fontId="33" fillId="0" borderId="0" xfId="0" applyFont="1" applyAlignment="1">
      <alignment vertical="center"/>
    </xf>
    <xf numFmtId="0" fontId="62" fillId="0" borderId="0" xfId="0" applyFont="1" applyAlignment="1">
      <alignment horizontal="justify" vertical="center"/>
    </xf>
    <xf numFmtId="49" fontId="65" fillId="0" borderId="0" xfId="0" applyNumberFormat="1" applyFont="1" applyAlignment="1">
      <alignment horizontal="justify" vertical="center" wrapText="1"/>
    </xf>
    <xf numFmtId="49" fontId="54" fillId="0" borderId="0" xfId="0" applyNumberFormat="1" applyFont="1" applyAlignment="1">
      <alignment horizontal="justify" vertical="center" wrapText="1"/>
    </xf>
    <xf numFmtId="49" fontId="15" fillId="0" borderId="0" xfId="0" applyNumberFormat="1" applyFont="1" applyAlignment="1">
      <alignment horizontal="justify" vertical="center" wrapText="1"/>
    </xf>
    <xf numFmtId="49" fontId="59" fillId="0" borderId="0" xfId="0" applyNumberFormat="1" applyFont="1" applyAlignment="1">
      <alignment horizontal="justify" vertical="center" wrapText="1"/>
    </xf>
    <xf numFmtId="49" fontId="57" fillId="0" borderId="0" xfId="0" applyNumberFormat="1" applyFont="1" applyAlignment="1">
      <alignment vertical="center"/>
    </xf>
    <xf numFmtId="49" fontId="66" fillId="0" borderId="0" xfId="0" applyNumberFormat="1" applyFont="1" applyAlignment="1">
      <alignment horizontal="justify" vertical="center" wrapText="1"/>
    </xf>
    <xf numFmtId="49" fontId="97" fillId="0" borderId="1" xfId="0" applyNumberFormat="1" applyFont="1" applyBorder="1" applyAlignment="1">
      <alignment horizontal="center" vertical="center"/>
    </xf>
    <xf numFmtId="49" fontId="97" fillId="0" borderId="1" xfId="0" applyNumberFormat="1" applyFont="1" applyBorder="1" applyAlignment="1">
      <alignment horizontal="center" vertical="center" wrapText="1"/>
    </xf>
    <xf numFmtId="49" fontId="45" fillId="0" borderId="0" xfId="0" applyNumberFormat="1" applyFont="1" applyAlignment="1">
      <alignment vertical="center" wrapText="1"/>
    </xf>
    <xf numFmtId="49" fontId="46" fillId="0" borderId="0" xfId="0" applyNumberFormat="1" applyFont="1" applyAlignment="1">
      <alignment horizontal="justify" vertical="center" wrapText="1"/>
    </xf>
    <xf numFmtId="49" fontId="45" fillId="0" borderId="0" xfId="0" applyNumberFormat="1" applyFont="1" applyAlignment="1">
      <alignment horizontal="justify" vertical="center" wrapText="1"/>
    </xf>
    <xf numFmtId="49" fontId="44" fillId="0" borderId="0" xfId="0" applyNumberFormat="1" applyFont="1" applyAlignment="1">
      <alignment horizontal="justify" vertical="center" wrapText="1"/>
    </xf>
    <xf numFmtId="49" fontId="15" fillId="0" borderId="0" xfId="0" applyNumberFormat="1" applyFont="1" applyAlignment="1">
      <alignment vertical="center" wrapText="1"/>
    </xf>
    <xf numFmtId="49" fontId="25" fillId="0" borderId="0" xfId="0" applyNumberFormat="1" applyFont="1" applyAlignment="1">
      <alignment vertical="center"/>
    </xf>
    <xf numFmtId="49" fontId="44" fillId="0" borderId="0" xfId="0" applyNumberFormat="1" applyFont="1" applyAlignment="1">
      <alignment vertical="center"/>
    </xf>
    <xf numFmtId="49" fontId="44" fillId="0" borderId="1" xfId="0" applyNumberFormat="1" applyFont="1" applyBorder="1" applyAlignment="1">
      <alignment horizontal="center" vertical="center"/>
    </xf>
    <xf numFmtId="49" fontId="44" fillId="0" borderId="1" xfId="0" applyNumberFormat="1" applyFont="1" applyBorder="1" applyAlignment="1">
      <alignment horizontal="center" vertical="center" wrapText="1"/>
    </xf>
    <xf numFmtId="49" fontId="44" fillId="0" borderId="8" xfId="0" applyNumberFormat="1" applyFont="1" applyBorder="1" applyAlignment="1">
      <alignment horizontal="center" vertical="center" wrapText="1"/>
    </xf>
    <xf numFmtId="49" fontId="44" fillId="0" borderId="8" xfId="0" applyNumberFormat="1" applyFont="1" applyBorder="1" applyAlignment="1">
      <alignment horizontal="center" vertical="center"/>
    </xf>
    <xf numFmtId="49" fontId="44" fillId="0" borderId="0" xfId="0" applyNumberFormat="1" applyFont="1" applyAlignment="1">
      <alignment horizontal="justify" vertical="center"/>
    </xf>
    <xf numFmtId="49" fontId="57" fillId="0" borderId="0" xfId="0" applyNumberFormat="1" applyFont="1"/>
    <xf numFmtId="49" fontId="46" fillId="0" borderId="0" xfId="0" applyNumberFormat="1" applyFont="1" applyAlignment="1">
      <alignment horizontal="justify" vertical="center"/>
    </xf>
    <xf numFmtId="49" fontId="25" fillId="0" borderId="0" xfId="0" applyNumberFormat="1" applyFont="1" applyAlignment="1">
      <alignment horizontal="left" vertical="center"/>
    </xf>
    <xf numFmtId="49" fontId="45" fillId="0" borderId="0" xfId="0" applyNumberFormat="1" applyFont="1" applyAlignment="1">
      <alignment horizontal="center" vertical="center" wrapText="1"/>
    </xf>
    <xf numFmtId="49" fontId="44" fillId="12" borderId="1" xfId="0" applyNumberFormat="1" applyFont="1" applyFill="1" applyBorder="1" applyAlignment="1">
      <alignment horizontal="center" vertical="center" wrapText="1"/>
    </xf>
    <xf numFmtId="0" fontId="46" fillId="0" borderId="0" xfId="0" applyFont="1" applyAlignment="1">
      <alignment horizontal="justify" vertical="center" wrapText="1"/>
    </xf>
    <xf numFmtId="0" fontId="25" fillId="0" borderId="0" xfId="0" applyFont="1" applyAlignment="1">
      <alignment horizontal="left" vertical="center"/>
    </xf>
    <xf numFmtId="0" fontId="44" fillId="0" borderId="1" xfId="0" applyFont="1" applyBorder="1" applyAlignment="1">
      <alignment horizontal="center" vertical="center"/>
    </xf>
    <xf numFmtId="0" fontId="44" fillId="0" borderId="0" xfId="0" applyFont="1" applyAlignment="1">
      <alignment horizontal="justify" vertical="center"/>
    </xf>
    <xf numFmtId="0" fontId="54" fillId="0" borderId="0" xfId="0" applyFont="1" applyAlignment="1">
      <alignment horizontal="justify" vertical="center" wrapText="1"/>
    </xf>
    <xf numFmtId="0" fontId="14" fillId="12" borderId="1" xfId="0" applyFont="1" applyFill="1" applyBorder="1" applyAlignment="1">
      <alignment horizontal="center" vertical="center" wrapText="1"/>
    </xf>
    <xf numFmtId="0" fontId="14" fillId="10" borderId="9" xfId="0" applyFont="1" applyFill="1" applyBorder="1" applyAlignment="1">
      <alignment horizontal="center" vertical="center" wrapText="1"/>
    </xf>
    <xf numFmtId="0" fontId="14" fillId="10" borderId="1" xfId="0" applyFont="1" applyFill="1" applyBorder="1" applyAlignment="1">
      <alignment horizontal="center" vertical="center" wrapText="1"/>
    </xf>
    <xf numFmtId="0" fontId="14" fillId="10" borderId="2" xfId="0" applyFont="1" applyFill="1" applyBorder="1" applyAlignment="1">
      <alignment horizontal="center" vertical="center" wrapText="1"/>
    </xf>
    <xf numFmtId="9" fontId="22" fillId="10" borderId="1" xfId="0" applyNumberFormat="1" applyFont="1" applyFill="1" applyBorder="1" applyAlignment="1">
      <alignment horizontal="center" vertical="center" wrapText="1"/>
    </xf>
    <xf numFmtId="0" fontId="22" fillId="0" borderId="11" xfId="10" applyFont="1" applyBorder="1" applyAlignment="1">
      <alignment horizontal="center" vertical="center" wrapText="1"/>
    </xf>
    <xf numFmtId="0" fontId="22" fillId="0" borderId="13" xfId="10" applyFont="1" applyBorder="1" applyAlignment="1">
      <alignment horizontal="center" vertical="center" wrapText="1"/>
    </xf>
    <xf numFmtId="0" fontId="22" fillId="0" borderId="7" xfId="10" applyFont="1" applyBorder="1" applyAlignment="1">
      <alignment horizontal="center" vertical="center" wrapText="1"/>
    </xf>
    <xf numFmtId="0" fontId="22" fillId="0" borderId="4" xfId="10" applyFont="1" applyBorder="1" applyAlignment="1">
      <alignment horizontal="center" vertical="center" wrapText="1"/>
    </xf>
    <xf numFmtId="0" fontId="15" fillId="0" borderId="1" xfId="10" applyFont="1" applyBorder="1" applyAlignment="1">
      <alignment horizontal="center" vertical="center" wrapText="1"/>
    </xf>
    <xf numFmtId="0" fontId="0" fillId="0" borderId="1" xfId="0" applyBorder="1" applyAlignment="1">
      <alignment horizontal="center" vertical="center" wrapText="1"/>
    </xf>
    <xf numFmtId="0" fontId="22" fillId="0" borderId="2" xfId="10" applyFont="1" applyBorder="1" applyAlignment="1">
      <alignment horizontal="center" vertical="center" wrapText="1"/>
    </xf>
    <xf numFmtId="0" fontId="22" fillId="0" borderId="9" xfId="10" applyFont="1" applyBorder="1" applyAlignment="1">
      <alignment horizontal="center" vertical="center" wrapText="1"/>
    </xf>
    <xf numFmtId="0" fontId="0" fillId="0" borderId="0" xfId="0"/>
    <xf numFmtId="0" fontId="90" fillId="0" borderId="0" xfId="0" applyFont="1" applyAlignment="1">
      <alignment horizontal="justify" vertical="center" wrapText="1"/>
    </xf>
    <xf numFmtId="0" fontId="68" fillId="0" borderId="0" xfId="0" applyFont="1" applyAlignment="1">
      <alignment horizontal="justify" vertical="center" wrapText="1"/>
    </xf>
    <xf numFmtId="0" fontId="88" fillId="0" borderId="0" xfId="0" applyFont="1" applyAlignment="1">
      <alignment horizontal="justify" vertical="center" wrapText="1"/>
    </xf>
    <xf numFmtId="0" fontId="0" fillId="6" borderId="1" xfId="0" applyFill="1" applyBorder="1" applyAlignment="1">
      <alignment horizontal="center" vertical="center" wrapText="1"/>
    </xf>
    <xf numFmtId="0" fontId="14" fillId="0" borderId="0" xfId="0" applyFont="1" applyAlignment="1">
      <alignment horizontal="justify" vertical="center" wrapText="1"/>
    </xf>
    <xf numFmtId="0" fontId="0" fillId="0" borderId="0" xfId="0" applyAlignment="1">
      <alignment horizontal="justify" vertical="center" wrapText="1"/>
    </xf>
    <xf numFmtId="0" fontId="89" fillId="0" borderId="0" xfId="0" applyFont="1" applyAlignment="1">
      <alignment horizontal="justify" vertical="center" wrapText="1"/>
    </xf>
    <xf numFmtId="0" fontId="8" fillId="0" borderId="0" xfId="0" applyFont="1" applyAlignment="1">
      <alignment horizontal="left" wrapText="1"/>
    </xf>
    <xf numFmtId="0" fontId="22" fillId="8" borderId="1" xfId="11" applyFont="1" applyFill="1" applyBorder="1" applyAlignment="1">
      <alignment horizontal="center" vertical="center" wrapText="1"/>
    </xf>
    <xf numFmtId="0" fontId="22" fillId="8" borderId="1" xfId="11" applyFont="1" applyFill="1" applyBorder="1" applyAlignment="1">
      <alignment horizontal="center" vertical="center"/>
    </xf>
    <xf numFmtId="0" fontId="22" fillId="8" borderId="1" xfId="11" applyFont="1" applyFill="1" applyBorder="1" applyAlignment="1">
      <alignment horizontal="left" wrapText="1"/>
    </xf>
    <xf numFmtId="0" fontId="22" fillId="8" borderId="1" xfId="11" applyFont="1" applyFill="1" applyBorder="1" applyAlignment="1">
      <alignment horizontal="left"/>
    </xf>
    <xf numFmtId="0" fontId="22" fillId="8" borderId="1" xfId="11" applyFont="1" applyFill="1" applyBorder="1" applyAlignment="1">
      <alignment horizontal="center"/>
    </xf>
    <xf numFmtId="0" fontId="22" fillId="8" borderId="2" xfId="11" applyFont="1" applyFill="1" applyBorder="1" applyAlignment="1">
      <alignment horizontal="center" vertical="center"/>
    </xf>
    <xf numFmtId="0" fontId="22" fillId="8" borderId="10" xfId="11" applyFont="1" applyFill="1" applyBorder="1" applyAlignment="1">
      <alignment horizontal="center" vertical="center"/>
    </xf>
    <xf numFmtId="0" fontId="22" fillId="8" borderId="9" xfId="11" applyFont="1" applyFill="1" applyBorder="1" applyAlignment="1">
      <alignment horizontal="center" vertical="center"/>
    </xf>
    <xf numFmtId="0" fontId="22" fillId="8" borderId="2" xfId="0" applyFont="1" applyFill="1" applyBorder="1" applyAlignment="1">
      <alignment horizontal="center" vertical="center" wrapText="1"/>
    </xf>
    <xf numFmtId="0" fontId="22" fillId="8" borderId="10" xfId="0" applyFont="1" applyFill="1" applyBorder="1" applyAlignment="1">
      <alignment horizontal="center" vertical="center" wrapText="1"/>
    </xf>
    <xf numFmtId="0" fontId="22" fillId="8" borderId="9" xfId="0" applyFont="1" applyFill="1" applyBorder="1" applyAlignment="1">
      <alignment horizontal="center" vertical="center" wrapText="1"/>
    </xf>
    <xf numFmtId="0" fontId="22" fillId="0" borderId="2" xfId="0" applyFont="1" applyBorder="1" applyAlignment="1">
      <alignment horizontal="center"/>
    </xf>
    <xf numFmtId="0" fontId="22" fillId="0" borderId="9" xfId="0" applyFont="1" applyBorder="1" applyAlignment="1">
      <alignment horizontal="center"/>
    </xf>
    <xf numFmtId="0" fontId="15" fillId="0" borderId="11" xfId="0" applyFont="1" applyBorder="1" applyAlignment="1">
      <alignment horizontal="center"/>
    </xf>
    <xf numFmtId="0" fontId="15" fillId="0" borderId="13" xfId="0" applyFont="1" applyBorder="1" applyAlignment="1">
      <alignment horizontal="center"/>
    </xf>
    <xf numFmtId="0" fontId="15" fillId="0" borderId="7" xfId="0" applyFont="1" applyBorder="1" applyAlignment="1">
      <alignment horizontal="center"/>
    </xf>
    <xf numFmtId="0" fontId="15" fillId="0" borderId="4" xfId="0" applyFont="1" applyBorder="1" applyAlignment="1">
      <alignment horizontal="center"/>
    </xf>
    <xf numFmtId="0" fontId="22" fillId="8" borderId="2" xfId="11" applyFont="1" applyFill="1" applyBorder="1" applyAlignment="1">
      <alignment horizontal="center"/>
    </xf>
    <xf numFmtId="0" fontId="22" fillId="8" borderId="10" xfId="11" applyFont="1" applyFill="1" applyBorder="1" applyAlignment="1">
      <alignment horizontal="center"/>
    </xf>
    <xf numFmtId="0" fontId="22" fillId="8" borderId="9" xfId="11" applyFont="1" applyFill="1" applyBorder="1" applyAlignment="1">
      <alignment horizontal="center"/>
    </xf>
    <xf numFmtId="0" fontId="69" fillId="0" borderId="0" xfId="0" applyFont="1" applyAlignment="1">
      <alignment horizontal="left" vertical="center" wrapText="1"/>
    </xf>
    <xf numFmtId="4" fontId="15" fillId="0" borderId="25" xfId="0" applyNumberFormat="1" applyFont="1" applyBorder="1" applyAlignment="1">
      <alignment horizontal="center" vertical="center"/>
    </xf>
    <xf numFmtId="4" fontId="15" fillId="0" borderId="26" xfId="0" applyNumberFormat="1" applyFont="1" applyBorder="1" applyAlignment="1">
      <alignment horizontal="center" vertical="center"/>
    </xf>
    <xf numFmtId="4" fontId="15" fillId="0" borderId="27" xfId="0" applyNumberFormat="1" applyFont="1" applyBorder="1" applyAlignment="1">
      <alignment horizontal="center" vertical="center"/>
    </xf>
    <xf numFmtId="4" fontId="22" fillId="10" borderId="2" xfId="0" applyNumberFormat="1" applyFont="1" applyFill="1" applyBorder="1" applyAlignment="1">
      <alignment horizontal="left"/>
    </xf>
    <xf numFmtId="4" fontId="22" fillId="10" borderId="10" xfId="0" applyNumberFormat="1" applyFont="1" applyFill="1" applyBorder="1" applyAlignment="1">
      <alignment horizontal="left"/>
    </xf>
    <xf numFmtId="4" fontId="22" fillId="10" borderId="9" xfId="0" applyNumberFormat="1" applyFont="1" applyFill="1" applyBorder="1" applyAlignment="1">
      <alignment horizontal="left"/>
    </xf>
    <xf numFmtId="4" fontId="15" fillId="0" borderId="53" xfId="0" applyNumberFormat="1" applyFont="1" applyBorder="1" applyAlignment="1">
      <alignment horizontal="center" vertical="center"/>
    </xf>
    <xf numFmtId="4" fontId="15" fillId="0" borderId="54" xfId="0" applyNumberFormat="1" applyFont="1" applyBorder="1" applyAlignment="1">
      <alignment horizontal="center" vertical="center"/>
    </xf>
    <xf numFmtId="4" fontId="15" fillId="0" borderId="55" xfId="0" applyNumberFormat="1" applyFont="1" applyBorder="1" applyAlignment="1">
      <alignment horizontal="center" vertical="center"/>
    </xf>
    <xf numFmtId="4" fontId="45" fillId="7" borderId="22" xfId="0" applyNumberFormat="1" applyFont="1" applyFill="1" applyBorder="1" applyAlignment="1">
      <alignment horizontal="center" vertical="center"/>
    </xf>
    <xf numFmtId="4" fontId="45" fillId="7" borderId="23" xfId="0" applyNumberFormat="1" applyFont="1" applyFill="1" applyBorder="1" applyAlignment="1">
      <alignment horizontal="center" vertical="center"/>
    </xf>
    <xf numFmtId="4" fontId="38" fillId="7" borderId="22" xfId="0" applyNumberFormat="1" applyFont="1" applyFill="1" applyBorder="1" applyAlignment="1">
      <alignment vertical="center"/>
    </xf>
    <xf numFmtId="4" fontId="38" fillId="7" borderId="23" xfId="0" applyNumberFormat="1" applyFont="1" applyFill="1" applyBorder="1" applyAlignment="1">
      <alignment vertical="center"/>
    </xf>
    <xf numFmtId="4" fontId="45" fillId="7" borderId="22" xfId="0" applyNumberFormat="1" applyFont="1" applyFill="1" applyBorder="1" applyAlignment="1">
      <alignment horizontal="center" vertical="center" wrapText="1"/>
    </xf>
    <xf numFmtId="4" fontId="45" fillId="7" borderId="23" xfId="0" applyNumberFormat="1" applyFont="1" applyFill="1" applyBorder="1" applyAlignment="1">
      <alignment horizontal="center" vertical="center" wrapText="1"/>
    </xf>
    <xf numFmtId="4" fontId="45" fillId="12" borderId="22" xfId="0" applyNumberFormat="1" applyFont="1" applyFill="1" applyBorder="1" applyAlignment="1">
      <alignment horizontal="center" vertical="center" wrapText="1"/>
    </xf>
    <xf numFmtId="4" fontId="45" fillId="12" borderId="23" xfId="0" applyNumberFormat="1" applyFont="1" applyFill="1" applyBorder="1" applyAlignment="1">
      <alignment horizontal="center" vertical="center" wrapText="1"/>
    </xf>
    <xf numFmtId="4" fontId="44" fillId="12" borderId="22" xfId="0" applyNumberFormat="1" applyFont="1" applyFill="1" applyBorder="1" applyAlignment="1">
      <alignment horizontal="center" vertical="center" wrapText="1"/>
    </xf>
    <xf numFmtId="4" fontId="44" fillId="12" borderId="23" xfId="0" applyNumberFormat="1" applyFont="1" applyFill="1" applyBorder="1" applyAlignment="1">
      <alignment horizontal="center" vertical="center" wrapText="1"/>
    </xf>
    <xf numFmtId="4" fontId="45" fillId="0" borderId="22" xfId="0" applyNumberFormat="1" applyFont="1" applyBorder="1" applyAlignment="1">
      <alignment horizontal="center" vertical="center" wrapText="1"/>
    </xf>
    <xf numFmtId="4" fontId="45" fillId="0" borderId="24" xfId="0" applyNumberFormat="1" applyFont="1" applyBorder="1" applyAlignment="1">
      <alignment horizontal="center" vertical="center" wrapText="1"/>
    </xf>
    <xf numFmtId="4" fontId="45" fillId="0" borderId="23" xfId="0" applyNumberFormat="1" applyFont="1" applyBorder="1" applyAlignment="1">
      <alignment horizontal="center" vertical="center" wrapText="1"/>
    </xf>
    <xf numFmtId="4" fontId="45" fillId="14" borderId="22" xfId="0" applyNumberFormat="1" applyFont="1" applyFill="1" applyBorder="1" applyAlignment="1">
      <alignment horizontal="center" vertical="center" wrapText="1"/>
    </xf>
    <xf numFmtId="4" fontId="45" fillId="14" borderId="23" xfId="0" applyNumberFormat="1" applyFont="1" applyFill="1" applyBorder="1" applyAlignment="1">
      <alignment horizontal="center" vertical="center" wrapText="1"/>
    </xf>
    <xf numFmtId="4" fontId="44" fillId="16" borderId="22" xfId="0" applyNumberFormat="1" applyFont="1" applyFill="1" applyBorder="1" applyAlignment="1">
      <alignment horizontal="center" vertical="center" wrapText="1"/>
    </xf>
    <xf numFmtId="4" fontId="44" fillId="16" borderId="23" xfId="0" applyNumberFormat="1" applyFont="1" applyFill="1" applyBorder="1" applyAlignment="1">
      <alignment horizontal="center" vertical="center" wrapText="1"/>
    </xf>
    <xf numFmtId="4" fontId="44" fillId="13" borderId="22" xfId="0" quotePrefix="1" applyNumberFormat="1" applyFont="1" applyFill="1" applyBorder="1" applyAlignment="1">
      <alignment horizontal="center" vertical="center" wrapText="1"/>
    </xf>
    <xf numFmtId="4" fontId="44" fillId="13" borderId="23" xfId="0" applyNumberFormat="1" applyFont="1" applyFill="1" applyBorder="1" applyAlignment="1">
      <alignment horizontal="center" vertical="center" wrapText="1"/>
    </xf>
    <xf numFmtId="4" fontId="44" fillId="13" borderId="23" xfId="0" quotePrefix="1" applyNumberFormat="1" applyFont="1" applyFill="1" applyBorder="1" applyAlignment="1">
      <alignment horizontal="center" vertical="center" wrapText="1"/>
    </xf>
    <xf numFmtId="4" fontId="44" fillId="13" borderId="22" xfId="0" applyNumberFormat="1" applyFont="1" applyFill="1" applyBorder="1" applyAlignment="1">
      <alignment horizontal="center" vertical="center" wrapText="1"/>
    </xf>
    <xf numFmtId="0" fontId="112" fillId="8" borderId="24" xfId="0" applyFont="1" applyFill="1" applyBorder="1" applyAlignment="1">
      <alignment vertical="center"/>
    </xf>
    <xf numFmtId="0" fontId="112" fillId="8" borderId="48" xfId="0" applyFont="1" applyFill="1" applyBorder="1" applyAlignment="1">
      <alignment vertical="center"/>
    </xf>
    <xf numFmtId="4" fontId="44" fillId="7" borderId="22" xfId="0" applyNumberFormat="1" applyFont="1" applyFill="1" applyBorder="1" applyAlignment="1">
      <alignment horizontal="center" vertical="center" wrapText="1"/>
    </xf>
    <xf numFmtId="4" fontId="44" fillId="7" borderId="23" xfId="0" applyNumberFormat="1" applyFont="1" applyFill="1" applyBorder="1" applyAlignment="1">
      <alignment horizontal="center" vertical="center" wrapText="1"/>
    </xf>
    <xf numFmtId="4" fontId="44" fillId="13" borderId="48" xfId="0" applyNumberFormat="1" applyFont="1" applyFill="1" applyBorder="1" applyAlignment="1">
      <alignment horizontal="center" vertical="center" wrapText="1"/>
    </xf>
    <xf numFmtId="4" fontId="38" fillId="0" borderId="42" xfId="0" applyNumberFormat="1" applyFont="1" applyBorder="1" applyAlignment="1">
      <alignment horizontal="center" vertical="center" wrapText="1"/>
    </xf>
    <xf numFmtId="4" fontId="38" fillId="0" borderId="44" xfId="0" applyNumberFormat="1" applyFont="1" applyBorder="1" applyAlignment="1">
      <alignment horizontal="center" vertical="center" wrapText="1"/>
    </xf>
    <xf numFmtId="4" fontId="38" fillId="0" borderId="46" xfId="0" applyNumberFormat="1" applyFont="1" applyBorder="1" applyAlignment="1">
      <alignment horizontal="center" vertical="center" wrapText="1"/>
    </xf>
    <xf numFmtId="0" fontId="43" fillId="0" borderId="43" xfId="0" applyFont="1" applyBorder="1" applyAlignment="1">
      <alignment vertical="center" wrapText="1"/>
    </xf>
    <xf numFmtId="0" fontId="43" fillId="0" borderId="45" xfId="0" applyFont="1" applyBorder="1" applyAlignment="1">
      <alignment vertical="center" wrapText="1"/>
    </xf>
    <xf numFmtId="0" fontId="43" fillId="0" borderId="28" xfId="0" applyFont="1" applyBorder="1" applyAlignment="1">
      <alignment vertical="center" wrapText="1"/>
    </xf>
    <xf numFmtId="0" fontId="43" fillId="0" borderId="29" xfId="0" applyFont="1" applyBorder="1" applyAlignment="1">
      <alignment vertical="center" wrapText="1"/>
    </xf>
    <xf numFmtId="4" fontId="38" fillId="0" borderId="16" xfId="0" applyNumberFormat="1" applyFont="1" applyBorder="1" applyAlignment="1">
      <alignment horizontal="center" vertical="center" wrapText="1"/>
    </xf>
    <xf numFmtId="4" fontId="38" fillId="0" borderId="17" xfId="0" applyNumberFormat="1" applyFont="1" applyBorder="1" applyAlignment="1">
      <alignment horizontal="center" vertical="center" wrapText="1"/>
    </xf>
    <xf numFmtId="4" fontId="38" fillId="0" borderId="20" xfId="0" applyNumberFormat="1" applyFont="1" applyBorder="1" applyAlignment="1">
      <alignment horizontal="center" vertical="center" wrapText="1"/>
    </xf>
    <xf numFmtId="4" fontId="38" fillId="0" borderId="21" xfId="0" applyNumberFormat="1" applyFont="1" applyBorder="1" applyAlignment="1">
      <alignment horizontal="center" vertical="center" wrapText="1"/>
    </xf>
    <xf numFmtId="4" fontId="38" fillId="0" borderId="28" xfId="0" applyNumberFormat="1" applyFont="1" applyBorder="1" applyAlignment="1">
      <alignment horizontal="center" vertical="center" wrapText="1"/>
    </xf>
    <xf numFmtId="4" fontId="38" fillId="0" borderId="29" xfId="0" applyNumberFormat="1" applyFont="1" applyBorder="1" applyAlignment="1">
      <alignment horizontal="center" vertical="center" wrapText="1"/>
    </xf>
    <xf numFmtId="0" fontId="43" fillId="0" borderId="39" xfId="0" applyFont="1" applyBorder="1" applyAlignment="1">
      <alignment vertical="center"/>
    </xf>
    <xf numFmtId="0" fontId="43" fillId="0" borderId="38" xfId="0" applyFont="1" applyBorder="1" applyAlignment="1">
      <alignment vertical="center"/>
    </xf>
    <xf numFmtId="4" fontId="38" fillId="0" borderId="39" xfId="0" applyNumberFormat="1" applyFont="1" applyBorder="1" applyAlignment="1">
      <alignment horizontal="center" vertical="center" wrapText="1"/>
    </xf>
    <xf numFmtId="4" fontId="38" fillId="0" borderId="50" xfId="0" applyNumberFormat="1" applyFont="1" applyBorder="1" applyAlignment="1">
      <alignment horizontal="center" vertical="center" wrapText="1"/>
    </xf>
    <xf numFmtId="4" fontId="38" fillId="0" borderId="22" xfId="0" applyNumberFormat="1" applyFont="1" applyBorder="1" applyAlignment="1">
      <alignment horizontal="center" vertical="center" wrapText="1"/>
    </xf>
    <xf numFmtId="4" fontId="38" fillId="0" borderId="23" xfId="0" applyNumberFormat="1" applyFont="1" applyBorder="1" applyAlignment="1">
      <alignment horizontal="center" vertical="center" wrapText="1"/>
    </xf>
    <xf numFmtId="0" fontId="111" fillId="0" borderId="41" xfId="0" applyFont="1" applyBorder="1" applyAlignment="1">
      <alignment horizontal="center" vertical="center" wrapText="1"/>
    </xf>
    <xf numFmtId="0" fontId="111" fillId="0" borderId="23" xfId="0" applyFont="1" applyBorder="1" applyAlignment="1">
      <alignment horizontal="center" vertical="center" wrapText="1"/>
    </xf>
    <xf numFmtId="0" fontId="43" fillId="0" borderId="16" xfId="0" applyFont="1" applyBorder="1" applyAlignment="1">
      <alignment vertical="center"/>
    </xf>
    <xf numFmtId="0" fontId="43" fillId="0" borderId="17" xfId="0" applyFont="1" applyBorder="1" applyAlignment="1">
      <alignment vertical="center"/>
    </xf>
    <xf numFmtId="0" fontId="43" fillId="0" borderId="18" xfId="0" applyFont="1" applyBorder="1" applyAlignment="1">
      <alignment vertical="center"/>
    </xf>
    <xf numFmtId="0" fontId="43" fillId="0" borderId="19" xfId="0" applyFont="1" applyBorder="1" applyAlignment="1">
      <alignment vertical="center"/>
    </xf>
    <xf numFmtId="0" fontId="43" fillId="0" borderId="20" xfId="0" applyFont="1" applyBorder="1" applyAlignment="1">
      <alignment vertical="center"/>
    </xf>
    <xf numFmtId="0" fontId="43" fillId="0" borderId="21" xfId="0" applyFont="1" applyBorder="1" applyAlignment="1">
      <alignment vertical="center"/>
    </xf>
    <xf numFmtId="4" fontId="38" fillId="0" borderId="24" xfId="0" applyNumberFormat="1" applyFont="1" applyBorder="1" applyAlignment="1">
      <alignment horizontal="center" vertical="center" wrapText="1"/>
    </xf>
    <xf numFmtId="4" fontId="46" fillId="7" borderId="22" xfId="0" applyNumberFormat="1" applyFont="1" applyFill="1" applyBorder="1" applyAlignment="1">
      <alignment vertical="center" wrapText="1"/>
    </xf>
    <xf numFmtId="4" fontId="46" fillId="7" borderId="23" xfId="0" applyNumberFormat="1" applyFont="1" applyFill="1" applyBorder="1" applyAlignment="1">
      <alignment vertical="center" wrapText="1"/>
    </xf>
    <xf numFmtId="4" fontId="45" fillId="7" borderId="22" xfId="0" applyNumberFormat="1" applyFont="1" applyFill="1" applyBorder="1" applyAlignment="1">
      <alignment vertical="center"/>
    </xf>
    <xf numFmtId="4" fontId="45" fillId="7" borderId="23" xfId="0" applyNumberFormat="1" applyFont="1" applyFill="1" applyBorder="1" applyAlignment="1">
      <alignment vertical="center"/>
    </xf>
    <xf numFmtId="4" fontId="45" fillId="0" borderId="22" xfId="0" applyNumberFormat="1" applyFont="1" applyBorder="1" applyAlignment="1">
      <alignment horizontal="center" vertical="center"/>
    </xf>
    <xf numFmtId="4" fontId="45" fillId="0" borderId="23" xfId="0" applyNumberFormat="1" applyFont="1" applyBorder="1" applyAlignment="1">
      <alignment horizontal="center" vertical="center"/>
    </xf>
    <xf numFmtId="4" fontId="44" fillId="0" borderId="22" xfId="0" applyNumberFormat="1" applyFont="1" applyBorder="1" applyAlignment="1">
      <alignment horizontal="center" vertical="center" wrapText="1"/>
    </xf>
    <xf numFmtId="4" fontId="44" fillId="0" borderId="23" xfId="0" applyNumberFormat="1" applyFont="1" applyBorder="1" applyAlignment="1">
      <alignment horizontal="center" vertical="center" wrapText="1"/>
    </xf>
    <xf numFmtId="0" fontId="31" fillId="0" borderId="0" xfId="0" applyFont="1" applyAlignment="1">
      <alignment vertical="center" wrapText="1"/>
    </xf>
    <xf numFmtId="0" fontId="31" fillId="0" borderId="11"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9"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0" xfId="0" applyFont="1" applyAlignment="1">
      <alignment horizontal="left" vertical="center" wrapText="1"/>
    </xf>
    <xf numFmtId="0" fontId="15" fillId="0" borderId="1" xfId="0" applyFont="1" applyBorder="1" applyAlignment="1">
      <alignment horizontal="left"/>
    </xf>
    <xf numFmtId="0" fontId="15" fillId="0" borderId="11"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1" xfId="0" applyFont="1" applyBorder="1" applyAlignment="1">
      <alignment horizontal="left" vertical="center" wrapText="1"/>
    </xf>
    <xf numFmtId="0" fontId="15" fillId="0" borderId="2" xfId="0" applyFont="1" applyBorder="1" applyAlignment="1">
      <alignment horizontal="left"/>
    </xf>
    <xf numFmtId="0" fontId="15" fillId="0" borderId="10" xfId="0" applyFont="1" applyBorder="1" applyAlignment="1">
      <alignment horizontal="left"/>
    </xf>
    <xf numFmtId="0" fontId="15" fillId="10" borderId="2" xfId="0" applyFont="1" applyFill="1" applyBorder="1" applyAlignment="1">
      <alignment horizontal="left" vertical="center" wrapText="1"/>
    </xf>
    <xf numFmtId="0" fontId="15" fillId="10" borderId="10" xfId="0" applyFont="1" applyFill="1" applyBorder="1" applyAlignment="1">
      <alignment horizontal="left" vertical="center" wrapText="1"/>
    </xf>
    <xf numFmtId="0" fontId="15" fillId="10" borderId="9" xfId="0" applyFont="1" applyFill="1" applyBorder="1" applyAlignment="1">
      <alignment horizontal="left" vertical="center" wrapText="1"/>
    </xf>
    <xf numFmtId="0" fontId="15" fillId="0" borderId="2" xfId="0" applyFont="1" applyBorder="1" applyAlignment="1">
      <alignment horizontal="left" vertical="center" wrapText="1"/>
    </xf>
    <xf numFmtId="0" fontId="15" fillId="0" borderId="9" xfId="0" applyFont="1" applyBorder="1" applyAlignment="1">
      <alignment horizontal="left" vertical="center" wrapText="1"/>
    </xf>
    <xf numFmtId="0" fontId="15" fillId="0" borderId="2" xfId="0" applyFont="1" applyBorder="1" applyAlignment="1">
      <alignment horizontal="left" vertical="center" wrapText="1" indent="2"/>
    </xf>
    <xf numFmtId="0" fontId="15" fillId="0" borderId="9" xfId="0" applyFont="1" applyBorder="1" applyAlignment="1">
      <alignment horizontal="left" vertical="center" wrapText="1" indent="2"/>
    </xf>
    <xf numFmtId="0" fontId="15" fillId="0" borderId="0" xfId="0" applyFont="1" applyAlignment="1">
      <alignment horizontal="left"/>
    </xf>
    <xf numFmtId="0" fontId="84" fillId="10" borderId="56" xfId="14" applyFont="1" applyFill="1" applyBorder="1" applyAlignment="1">
      <alignment horizontal="center" vertical="center"/>
    </xf>
    <xf numFmtId="0" fontId="84" fillId="10" borderId="57" xfId="14" applyFont="1" applyFill="1" applyBorder="1" applyAlignment="1">
      <alignment horizontal="center" vertical="center"/>
    </xf>
    <xf numFmtId="0" fontId="84" fillId="10" borderId="58" xfId="14" applyFont="1" applyFill="1" applyBorder="1" applyAlignment="1">
      <alignment horizontal="center" vertical="center"/>
    </xf>
    <xf numFmtId="0" fontId="84" fillId="10" borderId="59" xfId="14" applyFont="1" applyFill="1" applyBorder="1" applyAlignment="1">
      <alignment horizontal="center" vertical="center"/>
    </xf>
    <xf numFmtId="0" fontId="84" fillId="10" borderId="60" xfId="14" applyFont="1" applyFill="1" applyBorder="1" applyAlignment="1">
      <alignment horizontal="center" vertical="center"/>
    </xf>
    <xf numFmtId="0" fontId="84" fillId="10" borderId="61" xfId="14" applyFont="1" applyFill="1" applyBorder="1" applyAlignment="1">
      <alignment horizontal="center" vertical="center"/>
    </xf>
    <xf numFmtId="0" fontId="14" fillId="0" borderId="8" xfId="0" applyFont="1" applyBorder="1" applyAlignment="1">
      <alignment horizontal="center" vertical="center" wrapText="1"/>
    </xf>
    <xf numFmtId="0" fontId="14" fillId="0" borderId="51" xfId="0" applyFont="1" applyBorder="1" applyAlignment="1">
      <alignment horizontal="center" vertical="center" wrapText="1"/>
    </xf>
    <xf numFmtId="0" fontId="14" fillId="0" borderId="6" xfId="0" applyFont="1" applyBorder="1" applyAlignment="1">
      <alignment horizontal="center" vertical="center" wrapText="1"/>
    </xf>
    <xf numFmtId="0" fontId="0" fillId="0" borderId="2" xfId="0" applyBorder="1" applyAlignment="1">
      <alignment horizontal="left" vertical="center" wrapText="1"/>
    </xf>
    <xf numFmtId="0" fontId="0" fillId="0" borderId="10" xfId="0" applyBorder="1" applyAlignment="1">
      <alignment horizontal="left" vertical="center" wrapText="1"/>
    </xf>
    <xf numFmtId="0" fontId="0" fillId="0" borderId="9"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15" fillId="0" borderId="11" xfId="10" applyFont="1" applyBorder="1" applyAlignment="1">
      <alignment horizontal="center" vertical="center" wrapText="1"/>
    </xf>
    <xf numFmtId="0" fontId="15" fillId="0" borderId="13" xfId="10" applyFont="1" applyBorder="1" applyAlignment="1">
      <alignment horizontal="center" vertical="center" wrapText="1"/>
    </xf>
    <xf numFmtId="0" fontId="15" fillId="0" borderId="3" xfId="10" applyFont="1" applyBorder="1" applyAlignment="1">
      <alignment horizontal="center" vertical="center" wrapText="1"/>
    </xf>
    <xf numFmtId="0" fontId="15" fillId="0" borderId="5" xfId="10" applyFont="1" applyBorder="1" applyAlignment="1">
      <alignment horizontal="center" vertical="center" wrapText="1"/>
    </xf>
    <xf numFmtId="0" fontId="15" fillId="0" borderId="7" xfId="10" applyFont="1" applyBorder="1" applyAlignment="1">
      <alignment horizontal="center" vertical="center" wrapText="1"/>
    </xf>
    <xf numFmtId="0" fontId="15" fillId="0" borderId="4" xfId="10" applyFont="1" applyBorder="1" applyAlignment="1">
      <alignment horizontal="center" vertical="center" wrapText="1"/>
    </xf>
    <xf numFmtId="0" fontId="15" fillId="0" borderId="2" xfId="10" applyFont="1" applyBorder="1" applyAlignment="1">
      <alignment horizontal="center" vertical="center" wrapText="1"/>
    </xf>
    <xf numFmtId="0" fontId="15" fillId="0" borderId="9" xfId="10" applyFont="1" applyBorder="1" applyAlignment="1">
      <alignment horizontal="center" vertical="center" wrapText="1"/>
    </xf>
    <xf numFmtId="0" fontId="15" fillId="0" borderId="10" xfId="10" applyFont="1" applyBorder="1" applyAlignment="1">
      <alignment horizontal="center" vertical="center" wrapText="1"/>
    </xf>
    <xf numFmtId="4" fontId="15" fillId="0" borderId="0" xfId="0" applyNumberFormat="1" applyFont="1"/>
    <xf numFmtId="4" fontId="14" fillId="0" borderId="0" xfId="0" applyNumberFormat="1" applyFont="1" applyAlignment="1">
      <alignment vertical="center"/>
    </xf>
    <xf numFmtId="4" fontId="0" fillId="0" borderId="0" xfId="0" applyNumberFormat="1"/>
    <xf numFmtId="4" fontId="0" fillId="0" borderId="1" xfId="0" applyNumberFormat="1" applyBorder="1" applyAlignment="1">
      <alignment horizontal="center" vertical="center"/>
    </xf>
    <xf numFmtId="4" fontId="30" fillId="6" borderId="1" xfId="0" applyNumberFormat="1" applyFont="1" applyFill="1" applyBorder="1" applyAlignment="1">
      <alignment horizontal="center" vertical="center" wrapText="1"/>
    </xf>
    <xf numFmtId="4" fontId="30" fillId="6" borderId="2" xfId="0" applyNumberFormat="1" applyFont="1" applyFill="1" applyBorder="1" applyAlignment="1">
      <alignment horizontal="center" vertical="center" wrapText="1"/>
    </xf>
    <xf numFmtId="4" fontId="30" fillId="6" borderId="10" xfId="0" applyNumberFormat="1" applyFont="1" applyFill="1" applyBorder="1" applyAlignment="1">
      <alignment horizontal="center" vertical="center" wrapText="1"/>
    </xf>
    <xf numFmtId="4" fontId="30" fillId="6" borderId="9" xfId="0" applyNumberFormat="1" applyFont="1" applyFill="1" applyBorder="1" applyAlignment="1">
      <alignment horizontal="center" vertical="center" wrapText="1"/>
    </xf>
    <xf numFmtId="4" fontId="0" fillId="0" borderId="1" xfId="0" applyNumberFormat="1" applyBorder="1"/>
    <xf numFmtId="4" fontId="30" fillId="6" borderId="1" xfId="0" applyNumberFormat="1" applyFont="1" applyFill="1" applyBorder="1" applyAlignment="1">
      <alignment vertical="center" wrapText="1"/>
    </xf>
    <xf numFmtId="4" fontId="0" fillId="0" borderId="1" xfId="0" applyNumberFormat="1" applyBorder="1" applyAlignment="1">
      <alignment horizontal="center" vertical="center" wrapText="1"/>
    </xf>
    <xf numFmtId="4" fontId="0" fillId="6" borderId="1" xfId="0" applyNumberFormat="1" applyFill="1" applyBorder="1" applyAlignment="1">
      <alignment vertical="center" wrapText="1"/>
    </xf>
    <xf numFmtId="4" fontId="15" fillId="11" borderId="22" xfId="0" applyNumberFormat="1" applyFont="1" applyFill="1" applyBorder="1" applyAlignment="1">
      <alignment vertical="center" wrapText="1"/>
    </xf>
    <xf numFmtId="4" fontId="15" fillId="11" borderId="24" xfId="0" applyNumberFormat="1" applyFont="1" applyFill="1" applyBorder="1" applyAlignment="1">
      <alignment vertical="center" wrapText="1"/>
    </xf>
    <xf numFmtId="4" fontId="15" fillId="11" borderId="23" xfId="0" applyNumberFormat="1" applyFont="1" applyFill="1" applyBorder="1" applyAlignment="1">
      <alignment vertical="center" wrapText="1"/>
    </xf>
    <xf numFmtId="4" fontId="15" fillId="6" borderId="16" xfId="0" applyNumberFormat="1" applyFont="1" applyFill="1" applyBorder="1" applyAlignment="1">
      <alignment horizontal="center" vertical="center" wrapText="1"/>
    </xf>
    <xf numFmtId="4" fontId="15" fillId="0" borderId="16" xfId="0" applyNumberFormat="1" applyFont="1" applyBorder="1" applyAlignment="1">
      <alignment vertical="center" wrapText="1"/>
    </xf>
    <xf numFmtId="4" fontId="15" fillId="6" borderId="25" xfId="0" applyNumberFormat="1" applyFont="1" applyFill="1" applyBorder="1" applyAlignment="1">
      <alignment vertical="center" wrapText="1"/>
    </xf>
    <xf numFmtId="4" fontId="15" fillId="6" borderId="26" xfId="0" applyNumberFormat="1" applyFont="1" applyFill="1" applyBorder="1" applyAlignment="1">
      <alignment vertical="center" wrapText="1"/>
    </xf>
    <xf numFmtId="4" fontId="15" fillId="6" borderId="27" xfId="0" applyNumberFormat="1" applyFont="1" applyFill="1" applyBorder="1" applyAlignment="1">
      <alignment vertical="center" wrapText="1"/>
    </xf>
    <xf numFmtId="4" fontId="15" fillId="6" borderId="16" xfId="0" quotePrefix="1" applyNumberFormat="1" applyFont="1" applyFill="1" applyBorder="1" applyAlignment="1">
      <alignment vertical="center" wrapText="1"/>
    </xf>
    <xf numFmtId="4" fontId="15" fillId="6" borderId="28" xfId="0" quotePrefix="1" applyNumberFormat="1" applyFont="1" applyFill="1" applyBorder="1" applyAlignment="1">
      <alignment vertical="center" wrapText="1"/>
    </xf>
    <xf numFmtId="4" fontId="15" fillId="6" borderId="16" xfId="0" applyNumberFormat="1" applyFont="1" applyFill="1" applyBorder="1" applyAlignment="1">
      <alignment vertical="center" wrapText="1"/>
    </xf>
    <xf numFmtId="4" fontId="37" fillId="6" borderId="16" xfId="0" applyNumberFormat="1" applyFont="1" applyFill="1" applyBorder="1" applyAlignment="1">
      <alignment vertical="center" wrapText="1"/>
    </xf>
    <xf numFmtId="4" fontId="15" fillId="6" borderId="15" xfId="0" quotePrefix="1" applyNumberFormat="1" applyFont="1" applyFill="1" applyBorder="1" applyAlignment="1">
      <alignment vertical="center" wrapText="1"/>
    </xf>
    <xf numFmtId="4" fontId="37" fillId="6" borderId="22" xfId="0" applyNumberFormat="1" applyFont="1" applyFill="1" applyBorder="1" applyAlignment="1">
      <alignment vertical="center" wrapText="1"/>
    </xf>
    <xf numFmtId="4" fontId="15" fillId="6" borderId="22" xfId="0" quotePrefix="1" applyNumberFormat="1" applyFont="1" applyFill="1" applyBorder="1" applyAlignment="1">
      <alignment vertical="center" wrapText="1"/>
    </xf>
    <xf numFmtId="4" fontId="15" fillId="6" borderId="22" xfId="0" applyNumberFormat="1" applyFont="1" applyFill="1" applyBorder="1" applyAlignment="1">
      <alignment horizontal="center" vertical="center" wrapText="1"/>
    </xf>
    <xf numFmtId="4" fontId="37" fillId="6" borderId="20" xfId="0" applyNumberFormat="1" applyFont="1" applyFill="1" applyBorder="1" applyAlignment="1">
      <alignment vertical="center" wrapText="1"/>
    </xf>
    <xf numFmtId="4" fontId="15" fillId="6" borderId="18" xfId="0" quotePrefix="1" applyNumberFormat="1" applyFont="1" applyFill="1" applyBorder="1" applyAlignment="1">
      <alignment vertical="center" wrapText="1"/>
    </xf>
    <xf numFmtId="4" fontId="15" fillId="6" borderId="20" xfId="0" quotePrefix="1" applyNumberFormat="1" applyFont="1" applyFill="1" applyBorder="1" applyAlignment="1">
      <alignment vertical="center" wrapText="1"/>
    </xf>
    <xf numFmtId="4" fontId="15" fillId="6" borderId="20" xfId="0" applyNumberFormat="1" applyFont="1" applyFill="1" applyBorder="1" applyAlignment="1">
      <alignment horizontal="center" vertical="center" wrapText="1"/>
    </xf>
    <xf numFmtId="4" fontId="15" fillId="6" borderId="29" xfId="0" quotePrefix="1" applyNumberFormat="1" applyFont="1" applyFill="1" applyBorder="1" applyAlignment="1">
      <alignment vertical="center" wrapText="1"/>
    </xf>
    <xf numFmtId="4" fontId="41" fillId="6" borderId="25" xfId="0" applyNumberFormat="1" applyFont="1" applyFill="1" applyBorder="1" applyAlignment="1">
      <alignment vertical="center" wrapText="1"/>
    </xf>
    <xf numFmtId="4" fontId="41" fillId="6" borderId="26" xfId="0" applyNumberFormat="1" applyFont="1" applyFill="1" applyBorder="1" applyAlignment="1">
      <alignment vertical="center" wrapText="1"/>
    </xf>
    <xf numFmtId="4" fontId="41" fillId="6" borderId="27" xfId="0" applyNumberFormat="1" applyFont="1" applyFill="1" applyBorder="1" applyAlignment="1">
      <alignment vertical="center" wrapText="1"/>
    </xf>
    <xf numFmtId="4" fontId="15" fillId="6" borderId="18" xfId="0" applyNumberFormat="1" applyFont="1" applyFill="1" applyBorder="1" applyAlignment="1">
      <alignment vertical="center" wrapText="1"/>
    </xf>
    <xf numFmtId="4" fontId="0" fillId="0" borderId="0" xfId="0" applyNumberFormat="1" applyAlignment="1">
      <alignment horizontal="left" vertical="center" wrapText="1"/>
    </xf>
    <xf numFmtId="4" fontId="15" fillId="0" borderId="16" xfId="0" applyNumberFormat="1" applyFont="1" applyBorder="1" applyAlignment="1">
      <alignment horizontal="center" vertical="center" wrapText="1"/>
    </xf>
    <xf numFmtId="4" fontId="15" fillId="0" borderId="16" xfId="0" quotePrefix="1" applyNumberFormat="1" applyFont="1" applyBorder="1" applyAlignment="1">
      <alignment vertical="center" wrapText="1"/>
    </xf>
    <xf numFmtId="4" fontId="15" fillId="6" borderId="28" xfId="0" applyNumberFormat="1" applyFont="1" applyFill="1" applyBorder="1" applyAlignment="1">
      <alignment horizontal="center" vertical="center" wrapText="1"/>
    </xf>
    <xf numFmtId="4" fontId="15" fillId="6" borderId="28" xfId="0" applyNumberFormat="1" applyFont="1" applyFill="1" applyBorder="1" applyAlignment="1">
      <alignment vertical="center" wrapText="1"/>
    </xf>
    <xf numFmtId="4" fontId="15" fillId="6" borderId="30" xfId="0" applyNumberFormat="1" applyFont="1" applyFill="1" applyBorder="1" applyAlignment="1">
      <alignment vertical="center" wrapText="1"/>
    </xf>
    <xf numFmtId="4" fontId="15" fillId="6" borderId="31" xfId="0" applyNumberFormat="1" applyFont="1" applyFill="1" applyBorder="1" applyAlignment="1">
      <alignment vertical="center" wrapText="1"/>
    </xf>
    <xf numFmtId="4" fontId="15" fillId="6" borderId="32" xfId="0" applyNumberFormat="1" applyFont="1" applyFill="1" applyBorder="1" applyAlignment="1">
      <alignment vertical="center" wrapText="1"/>
    </xf>
    <xf numFmtId="4" fontId="15" fillId="6" borderId="28" xfId="0" quotePrefix="1" applyNumberFormat="1" applyFont="1" applyFill="1" applyBorder="1" applyAlignment="1">
      <alignment vertical="center" wrapText="1"/>
    </xf>
    <xf numFmtId="4" fontId="15" fillId="6" borderId="29" xfId="0" applyNumberFormat="1" applyFont="1" applyFill="1" applyBorder="1" applyAlignment="1">
      <alignment horizontal="center" vertical="center" wrapText="1"/>
    </xf>
    <xf numFmtId="4" fontId="15" fillId="6" borderId="29" xfId="0" applyNumberFormat="1" applyFont="1" applyFill="1" applyBorder="1" applyAlignment="1">
      <alignment vertical="center" wrapText="1"/>
    </xf>
    <xf numFmtId="4" fontId="15" fillId="6" borderId="33" xfId="0" applyNumberFormat="1" applyFont="1" applyFill="1" applyBorder="1" applyAlignment="1">
      <alignment vertical="center" wrapText="1"/>
    </xf>
    <xf numFmtId="4" fontId="15" fillId="6" borderId="34" xfId="0" applyNumberFormat="1" applyFont="1" applyFill="1" applyBorder="1" applyAlignment="1">
      <alignment vertical="center" wrapText="1"/>
    </xf>
    <xf numFmtId="4" fontId="15" fillId="6" borderId="35" xfId="0" applyNumberFormat="1" applyFont="1" applyFill="1" applyBorder="1" applyAlignment="1">
      <alignment vertical="center" wrapText="1"/>
    </xf>
    <xf numFmtId="4" fontId="37" fillId="6" borderId="28" xfId="0" applyNumberFormat="1" applyFont="1" applyFill="1" applyBorder="1" applyAlignment="1">
      <alignment vertical="center" wrapText="1"/>
    </xf>
    <xf numFmtId="4" fontId="37" fillId="6" borderId="29" xfId="0" applyNumberFormat="1" applyFont="1" applyFill="1" applyBorder="1" applyAlignment="1">
      <alignment vertical="center" wrapText="1"/>
    </xf>
    <xf numFmtId="4" fontId="15" fillId="6" borderId="29" xfId="0" quotePrefix="1" applyNumberFormat="1" applyFont="1" applyFill="1" applyBorder="1" applyAlignment="1">
      <alignment vertical="center" wrapText="1"/>
    </xf>
    <xf numFmtId="4" fontId="15" fillId="6" borderId="52" xfId="0" applyNumberFormat="1" applyFont="1" applyFill="1" applyBorder="1" applyAlignment="1">
      <alignment horizontal="center" vertical="center" wrapText="1"/>
    </xf>
    <xf numFmtId="4" fontId="37" fillId="6" borderId="52" xfId="0" applyNumberFormat="1" applyFont="1" applyFill="1" applyBorder="1" applyAlignment="1">
      <alignment vertical="center" wrapText="1"/>
    </xf>
    <xf numFmtId="4" fontId="15" fillId="6" borderId="52" xfId="0" applyNumberFormat="1" applyFont="1" applyFill="1" applyBorder="1" applyAlignment="1">
      <alignment vertical="center" wrapText="1"/>
    </xf>
    <xf numFmtId="4" fontId="15" fillId="0" borderId="20" xfId="0" quotePrefix="1" applyNumberFormat="1" applyFont="1" applyBorder="1" applyAlignment="1">
      <alignment vertical="center" wrapText="1"/>
    </xf>
    <xf numFmtId="4" fontId="15" fillId="0" borderId="29" xfId="0" quotePrefix="1" applyNumberFormat="1" applyFont="1" applyBorder="1" applyAlignment="1">
      <alignment vertical="center" wrapText="1"/>
    </xf>
    <xf numFmtId="4" fontId="15" fillId="0" borderId="21" xfId="0" quotePrefix="1" applyNumberFormat="1" applyFont="1" applyBorder="1" applyAlignment="1">
      <alignment vertical="center" wrapText="1"/>
    </xf>
    <xf numFmtId="4" fontId="15" fillId="0" borderId="22" xfId="0" quotePrefix="1" applyNumberFormat="1" applyFont="1" applyBorder="1" applyAlignment="1">
      <alignment vertical="center" wrapText="1"/>
    </xf>
    <xf numFmtId="4" fontId="15" fillId="0" borderId="20" xfId="0" applyNumberFormat="1" applyFont="1" applyBorder="1" applyAlignment="1">
      <alignment horizontal="center" vertical="center"/>
    </xf>
    <xf numFmtId="4" fontId="15" fillId="0" borderId="29" xfId="0" applyNumberFormat="1" applyFont="1" applyBorder="1" applyAlignment="1">
      <alignment vertical="center" wrapText="1"/>
    </xf>
    <xf numFmtId="4" fontId="15" fillId="0" borderId="33" xfId="0" applyNumberFormat="1" applyFont="1" applyBorder="1" applyAlignment="1">
      <alignment horizontal="center" vertical="center"/>
    </xf>
    <xf numFmtId="4" fontId="15" fillId="0" borderId="34" xfId="0" applyNumberFormat="1" applyFont="1" applyBorder="1" applyAlignment="1">
      <alignment horizontal="center" vertical="center"/>
    </xf>
    <xf numFmtId="4" fontId="15" fillId="0" borderId="35" xfId="0" applyNumberFormat="1" applyFont="1" applyBorder="1" applyAlignment="1">
      <alignment horizontal="center" vertical="center"/>
    </xf>
  </cellXfs>
  <cellStyles count="16">
    <cellStyle name="=C:\WINNT35\SYSTEM32\COMMAND.COM" xfId="3" xr:uid="{00000000-0005-0000-0000-000000000000}"/>
    <cellStyle name="greyed" xfId="6" xr:uid="{00000000-0005-0000-0000-000001000000}"/>
    <cellStyle name="Heading 1 2" xfId="1" xr:uid="{00000000-0005-0000-0000-000002000000}"/>
    <cellStyle name="Heading 2 2" xfId="4" xr:uid="{00000000-0005-0000-0000-000003000000}"/>
    <cellStyle name="HeadingTable" xfId="5" xr:uid="{00000000-0005-0000-0000-000004000000}"/>
    <cellStyle name="Hyperlink" xfId="9" builtinId="8"/>
    <cellStyle name="Normal" xfId="0" builtinId="0"/>
    <cellStyle name="Normal 2" xfId="2" xr:uid="{00000000-0005-0000-0000-000007000000}"/>
    <cellStyle name="Normal 2 2" xfId="11" xr:uid="{00000000-0005-0000-0000-000008000000}"/>
    <cellStyle name="Normal 2 2 2" xfId="8" xr:uid="{00000000-0005-0000-0000-000009000000}"/>
    <cellStyle name="Normal 2_CEBS 2009 38 Annex 1 (CP06rev2 FINREP templates)" xfId="13" xr:uid="{00000000-0005-0000-0000-00000A000000}"/>
    <cellStyle name="Normal 4" xfId="14" xr:uid="{689D25AF-226E-4243-8AA3-B56990105422}"/>
    <cellStyle name="Normal_20 OPR" xfId="10" xr:uid="{00000000-0005-0000-0000-00000B000000}"/>
    <cellStyle name="optionalExposure" xfId="7" xr:uid="{00000000-0005-0000-0000-00000C000000}"/>
    <cellStyle name="Percent" xfId="12" builtinId="5"/>
    <cellStyle name="Standard 3" xfId="15" xr:uid="{06DB01FA-2DFA-420D-AE07-7FE1351CFD87}"/>
  </cellStyles>
  <dxfs count="3">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3.xml"/><Relationship Id="rId47" Type="http://schemas.openxmlformats.org/officeDocument/2006/relationships/externalLink" Target="externalLinks/externalLink8.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1.xml"/><Relationship Id="rId45" Type="http://schemas.openxmlformats.org/officeDocument/2006/relationships/externalLink" Target="externalLinks/externalLink6.xml"/><Relationship Id="rId53"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5.xml"/><Relationship Id="rId52"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4.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7.xml"/><Relationship Id="rId20" Type="http://schemas.openxmlformats.org/officeDocument/2006/relationships/worksheet" Target="worksheets/sheet20.xml"/><Relationship Id="rId41" Type="http://schemas.openxmlformats.org/officeDocument/2006/relationships/externalLink" Target="externalLinks/externalLink2.xml"/><Relationship Id="rId54"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238125</xdr:colOff>
      <xdr:row>12</xdr:row>
      <xdr:rowOff>28576</xdr:rowOff>
    </xdr:from>
    <xdr:to>
      <xdr:col>4</xdr:col>
      <xdr:colOff>38100</xdr:colOff>
      <xdr:row>23</xdr:row>
      <xdr:rowOff>9526</xdr:rowOff>
    </xdr:to>
    <xdr:sp macro="" textlink="">
      <xdr:nvSpPr>
        <xdr:cNvPr id="2" name="TextBox 1">
          <a:extLst>
            <a:ext uri="{FF2B5EF4-FFF2-40B4-BE49-F238E27FC236}">
              <a16:creationId xmlns:a16="http://schemas.microsoft.com/office/drawing/2014/main" id="{1C70C2DE-DB24-2553-CE48-948490C0CF73}"/>
            </a:ext>
          </a:extLst>
        </xdr:cNvPr>
        <xdr:cNvSpPr txBox="1"/>
      </xdr:nvSpPr>
      <xdr:spPr>
        <a:xfrm>
          <a:off x="238125" y="2371726"/>
          <a:ext cx="6038850" cy="207645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The institution's Additional Pillar 3 Disclosures as at December 31, 2024 have been prepared in accordance EU regulation 2019/876 of the European Parliament and of the Council of 20 May 2019 amending EU regulation No 575/2013 and EU Commission Implementing Regulation 2021/637 of 15 March 2021. The policy sets out the institution's internal controls and procedures for Additional Pillar 3 Disclosures and encompasses division of responsibilities as well as completeness and documentation requirements.</a:t>
          </a:r>
        </a:p>
        <a:p>
          <a:endParaRPr lang="da-DK" sz="1100"/>
        </a:p>
        <a:p>
          <a:r>
            <a:rPr lang="da-DK" sz="1100">
              <a:solidFill>
                <a:sysClr val="windowText" lastClr="000000"/>
              </a:solidFill>
            </a:rPr>
            <a:t>February 27, 2025</a:t>
          </a:r>
        </a:p>
        <a:p>
          <a:endParaRPr lang="da-DK" sz="1100"/>
        </a:p>
        <a:p>
          <a:r>
            <a:rPr lang="da-DK" sz="1100"/>
            <a:t>Lars Jebjerg (CRO)</a:t>
          </a:r>
        </a:p>
      </xdr:txBody>
    </xdr:sp>
    <xdr:clientData/>
  </xdr:twoCellAnchor>
  <xdr:twoCellAnchor>
    <xdr:from>
      <xdr:col>0</xdr:col>
      <xdr:colOff>219075</xdr:colOff>
      <xdr:row>26</xdr:row>
      <xdr:rowOff>171451</xdr:rowOff>
    </xdr:from>
    <xdr:to>
      <xdr:col>4</xdr:col>
      <xdr:colOff>19050</xdr:colOff>
      <xdr:row>32</xdr:row>
      <xdr:rowOff>180975</xdr:rowOff>
    </xdr:to>
    <xdr:sp macro="" textlink="">
      <xdr:nvSpPr>
        <xdr:cNvPr id="3" name="TextBox 2">
          <a:extLst>
            <a:ext uri="{FF2B5EF4-FFF2-40B4-BE49-F238E27FC236}">
              <a16:creationId xmlns:a16="http://schemas.microsoft.com/office/drawing/2014/main" id="{CBFA90C2-3ABC-8167-547A-B7A19AD9E5FD}"/>
            </a:ext>
          </a:extLst>
        </xdr:cNvPr>
        <xdr:cNvSpPr txBox="1"/>
      </xdr:nvSpPr>
      <xdr:spPr>
        <a:xfrm>
          <a:off x="219075" y="5181601"/>
          <a:ext cx="6038850" cy="1152524"/>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This publication has been prepared by Danmarks Skibskredit for information purposes only, and no liability is accepted for any loss arising from reliance on it. Figures in the publication are presented in million of Danish kroner, unless otherwise stated. Consequently, rounding differences may occur because grand totals are rounded and the underlying decimal places are not shown.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kema%20afdelinger/Kredit%20-%20Skema%20og%20tabeller%20til%20risikorapporten%202023_Kredit_Final.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G:\CRD4TestData\20241231\NSFR%20(KSFS)\Batch_03202_Skema_C%2081.00.a.xlsm" TargetMode="External"/><Relationship Id="rId1" Type="http://schemas.openxmlformats.org/officeDocument/2006/relationships/externalLinkPath" Target="file:///G:\CRD4TestData\20241231\NSFR%20(KSFS)\Batch_03202_Skema_C%2081.00.a.xlsm"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G:\CRD4TestData\20241231\NSFR%20(KSFS)\Batch_03202_Skema_C%2081.00.b.xlsm" TargetMode="External"/><Relationship Id="rId1" Type="http://schemas.openxmlformats.org/officeDocument/2006/relationships/externalLinkPath" Target="file:///G:\CRD4TestData\20241231\NSFR%20(KSFS)\Batch_03202_Skema_C%2081.00.b.xlsm"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G:\CRD4TestData\20241231\NSFR%20(KSFS)\Batch_03202_Skema_C%2081.00.c.xlsm" TargetMode="External"/><Relationship Id="rId1" Type="http://schemas.openxmlformats.org/officeDocument/2006/relationships/externalLinkPath" Target="file:///G:\CRD4TestData\20241231\NSFR%20(KSFS)\Batch_03202_Skema_C%2081.00.c.xlsm"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G:\CRD4TestData\20241231\NSFR%20(KSFS)\Batch_03202_Skema_C%2080.00.a.xlsm" TargetMode="External"/><Relationship Id="rId1" Type="http://schemas.openxmlformats.org/officeDocument/2006/relationships/externalLinkPath" Target="file:///G:\CRD4TestData\20241231\NSFR%20(KSFS)\Batch_03202_Skema_C%2080.00.a.xlsm"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G:\CRD4TestData\20241231\NSFR%20(KSFS)\Batch_03202_Skema_C%2080.00.b.xlsm" TargetMode="External"/><Relationship Id="rId1" Type="http://schemas.openxmlformats.org/officeDocument/2006/relationships/externalLinkPath" Target="file:///G:\CRD4TestData\20241231\NSFR%20(KSFS)\Batch_03202_Skema_C%2080.00.b.xlsm"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G:\CRD4TestData\20241231\NSFR%20(KSFS)\Batch_03202_Skema_C%2080.00.c.xlsm" TargetMode="External"/><Relationship Id="rId1" Type="http://schemas.openxmlformats.org/officeDocument/2006/relationships/externalLinkPath" Target="file:///G:\CRD4TestData\20241231\NSFR%20(KSFS)\Batch_03202_Skema_C%2080.00.c.xlsm"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G:\CRD4TestData\20241231\NSFR%20(KSFS)\Batch_03202_Skema_C%2084.00.a.xlsm" TargetMode="External"/><Relationship Id="rId1" Type="http://schemas.openxmlformats.org/officeDocument/2006/relationships/externalLinkPath" Target="file:///G:\CRD4TestData\20241231\NSFR%20(KSFS)\Batch_03202_Skema_C%2084.00.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jledning"/>
      <sheetName val="InputData"/>
      <sheetName val="E0"/>
      <sheetName val="E1"/>
      <sheetName val="E2"/>
      <sheetName val="E2a"/>
      <sheetName val="E3"/>
      <sheetName val="E5"/>
      <sheetName val="E7"/>
      <sheetName val="E8"/>
      <sheetName val="E9"/>
      <sheetName val="E11"/>
      <sheetName val="F0"/>
      <sheetName val="F1"/>
      <sheetName val="Kredit - Skema og tabeller til "/>
    </sheetNames>
    <sheetDataSet>
      <sheetData sheetId="0" refreshError="1"/>
      <sheetData sheetId="1"/>
      <sheetData sheetId="2" refreshError="1"/>
      <sheetData sheetId="3" refreshError="1"/>
      <sheetData sheetId="4" refreshError="1"/>
      <sheetData sheetId="5" refreshError="1"/>
      <sheetData sheetId="6" refreshError="1"/>
      <sheetData sheetId="7"/>
      <sheetData sheetId="8"/>
      <sheetData sheetId="9"/>
      <sheetData sheetId="10"/>
      <sheetData sheetId="1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
      <sheetName val="Forside"/>
    </sheetNames>
    <sheetDataSet>
      <sheetData sheetId="0">
        <row r="6">
          <cell r="L6">
            <v>8913920460.8324203</v>
          </cell>
        </row>
        <row r="7">
          <cell r="H7">
            <v>8913920460.8324203</v>
          </cell>
          <cell r="L7">
            <v>8913920460.8324203</v>
          </cell>
        </row>
        <row r="8">
          <cell r="H8"/>
        </row>
        <row r="9">
          <cell r="H9"/>
        </row>
        <row r="17">
          <cell r="F17"/>
          <cell r="G17"/>
          <cell r="H17"/>
          <cell r="L17"/>
        </row>
        <row r="26">
          <cell r="F26"/>
          <cell r="G26"/>
          <cell r="H26"/>
          <cell r="L26"/>
        </row>
        <row r="27">
          <cell r="F27">
            <v>7918601177.2968502</v>
          </cell>
          <cell r="G27"/>
          <cell r="H27"/>
          <cell r="L27">
            <v>0</v>
          </cell>
        </row>
        <row r="35">
          <cell r="F35">
            <v>3324731693.4499898</v>
          </cell>
          <cell r="G35"/>
          <cell r="H35">
            <v>36475583790.979897</v>
          </cell>
          <cell r="L35">
            <v>36475583790.979897</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
      <sheetName val="Forside"/>
    </sheetNames>
    <sheetDataSet>
      <sheetData sheetId="0">
        <row r="6">
          <cell r="D6">
            <v>1938789996.2178299</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
      <sheetName val="Forside"/>
    </sheetNames>
    <sheetDataSet>
      <sheetData sheetId="0">
        <row r="5">
          <cell r="F5">
            <v>45389504251.812401</v>
          </cell>
        </row>
      </sheetData>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
      <sheetName val="Forside"/>
    </sheetNames>
    <sheetDataSet>
      <sheetData sheetId="0">
        <row r="13">
          <cell r="N13">
            <v>984514942.45381701</v>
          </cell>
        </row>
        <row r="61">
          <cell r="H61">
            <v>312000502.91645902</v>
          </cell>
          <cell r="N61">
            <v>265200427.49399</v>
          </cell>
        </row>
        <row r="67">
          <cell r="F67">
            <v>6034217345.5076904</v>
          </cell>
          <cell r="G67">
            <v>2688842035.23774</v>
          </cell>
          <cell r="H67">
            <v>22559146823.019402</v>
          </cell>
          <cell r="N67">
            <v>21450384312.490898</v>
          </cell>
        </row>
        <row r="74">
          <cell r="F74">
            <v>3531706405.6069999</v>
          </cell>
          <cell r="N74">
            <v>176585320.28035</v>
          </cell>
        </row>
        <row r="85">
          <cell r="F85">
            <v>1508206350.0506799</v>
          </cell>
          <cell r="G85">
            <v>2688842035.23774</v>
          </cell>
          <cell r="H85">
            <v>22559146823.019402</v>
          </cell>
          <cell r="N85">
            <v>21273798992.210499</v>
          </cell>
        </row>
        <row r="104">
          <cell r="H104">
            <v>438941953.24000001</v>
          </cell>
          <cell r="N104">
            <v>438941953.24000001</v>
          </cell>
        </row>
      </sheetData>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
      <sheetName val="Forside"/>
    </sheetNames>
    <sheetDataSet>
      <sheetData sheetId="0">
        <row r="7">
          <cell r="M7">
            <v>111814375.650622</v>
          </cell>
        </row>
        <row r="8">
          <cell r="E8">
            <v>2236287513.0124402</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
      <sheetName val="Forside"/>
    </sheetNames>
    <sheetDataSet>
      <sheetData sheetId="0">
        <row r="6">
          <cell r="G6">
            <v>24025335026.703201</v>
          </cell>
        </row>
      </sheetData>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
      <sheetName val="Forside"/>
    </sheetNames>
    <sheetDataSet>
      <sheetData sheetId="0">
        <row r="14">
          <cell r="F14">
            <v>1.8892350200000001</v>
          </cell>
        </row>
      </sheetData>
      <sheetData sheetId="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7CE63-C700-4235-A083-183E85A0CB2F}">
  <dimension ref="A1:C26"/>
  <sheetViews>
    <sheetView showGridLines="0" tabSelected="1" workbookViewId="0"/>
  </sheetViews>
  <sheetFormatPr defaultRowHeight="15" x14ac:dyDescent="0.25"/>
  <cols>
    <col min="1" max="1" width="4.5703125" customWidth="1"/>
    <col min="2" max="2" width="44.42578125" customWidth="1"/>
    <col min="3" max="3" width="35.42578125" customWidth="1"/>
  </cols>
  <sheetData>
    <row r="1" spans="1:3" ht="18.75" x14ac:dyDescent="0.3">
      <c r="A1" s="31" t="s">
        <v>1152</v>
      </c>
    </row>
    <row r="2" spans="1:3" ht="15.75" customHeight="1" x14ac:dyDescent="0.25"/>
    <row r="3" spans="1:3" x14ac:dyDescent="0.25">
      <c r="B3" s="30" t="s">
        <v>1143</v>
      </c>
      <c r="C3" s="261" t="s">
        <v>1212</v>
      </c>
    </row>
    <row r="4" spans="1:3" x14ac:dyDescent="0.25">
      <c r="B4" s="30" t="s">
        <v>1144</v>
      </c>
    </row>
    <row r="5" spans="1:3" x14ac:dyDescent="0.25">
      <c r="B5" s="262" t="s">
        <v>1226</v>
      </c>
      <c r="C5" t="s">
        <v>1213</v>
      </c>
    </row>
    <row r="6" spans="1:3" x14ac:dyDescent="0.25">
      <c r="B6" s="262" t="s">
        <v>1145</v>
      </c>
      <c r="C6" t="s">
        <v>1214</v>
      </c>
    </row>
    <row r="7" spans="1:3" x14ac:dyDescent="0.25">
      <c r="B7" s="262" t="s">
        <v>1146</v>
      </c>
      <c r="C7" t="s">
        <v>1227</v>
      </c>
    </row>
    <row r="8" spans="1:3" x14ac:dyDescent="0.25">
      <c r="B8" s="30" t="s">
        <v>1147</v>
      </c>
      <c r="C8" t="s">
        <v>1225</v>
      </c>
    </row>
    <row r="9" spans="1:3" x14ac:dyDescent="0.25">
      <c r="B9" s="30" t="s">
        <v>1148</v>
      </c>
      <c r="C9" t="s">
        <v>1150</v>
      </c>
    </row>
    <row r="10" spans="1:3" x14ac:dyDescent="0.25">
      <c r="B10" s="30" t="s">
        <v>1149</v>
      </c>
      <c r="C10" t="s">
        <v>1151</v>
      </c>
    </row>
    <row r="26" spans="2:2" x14ac:dyDescent="0.25">
      <c r="B26" t="s">
        <v>1153</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0966B-E01B-46E0-858F-32193EE5E4EF}">
  <dimension ref="A1:F15"/>
  <sheetViews>
    <sheetView showGridLines="0" zoomScaleNormal="100" workbookViewId="0"/>
  </sheetViews>
  <sheetFormatPr defaultColWidth="9.140625" defaultRowHeight="15" x14ac:dyDescent="0.25"/>
  <cols>
    <col min="3" max="3" width="79.42578125" customWidth="1"/>
    <col min="4" max="4" width="15.5703125" customWidth="1"/>
    <col min="5" max="5" width="18.7109375" customWidth="1"/>
  </cols>
  <sheetData>
    <row r="1" spans="1:6" x14ac:dyDescent="0.25">
      <c r="A1" s="135" t="s">
        <v>843</v>
      </c>
    </row>
    <row r="2" spans="1:6" ht="20.25" x14ac:dyDescent="0.25">
      <c r="A2" s="24"/>
      <c r="B2" s="4" t="s">
        <v>84</v>
      </c>
    </row>
    <row r="3" spans="1:6" x14ac:dyDescent="0.25">
      <c r="B3" s="14"/>
      <c r="D3" s="14"/>
      <c r="E3" s="14"/>
    </row>
    <row r="4" spans="1:6" ht="15.75" x14ac:dyDescent="0.25">
      <c r="B4" s="378"/>
      <c r="C4" s="16" t="s">
        <v>49</v>
      </c>
      <c r="D4" s="380" t="s">
        <v>51</v>
      </c>
      <c r="E4" s="380" t="s">
        <v>52</v>
      </c>
    </row>
    <row r="5" spans="1:6" x14ac:dyDescent="0.25">
      <c r="B5" s="378"/>
      <c r="C5" s="601"/>
      <c r="D5" s="602" t="s">
        <v>85</v>
      </c>
      <c r="E5" s="603" t="s">
        <v>66</v>
      </c>
    </row>
    <row r="6" spans="1:6" ht="15" customHeight="1" x14ac:dyDescent="0.25">
      <c r="B6" s="378"/>
      <c r="C6" s="601"/>
      <c r="D6" s="602"/>
      <c r="E6" s="603"/>
    </row>
    <row r="7" spans="1:6" ht="41.25" customHeight="1" x14ac:dyDescent="0.25">
      <c r="B7" s="18">
        <v>1</v>
      </c>
      <c r="C7" s="381" t="s">
        <v>86</v>
      </c>
      <c r="D7" s="330">
        <v>0</v>
      </c>
      <c r="E7" s="331">
        <v>0</v>
      </c>
      <c r="F7" s="27"/>
    </row>
    <row r="8" spans="1:6" ht="37.5" customHeight="1" x14ac:dyDescent="0.25">
      <c r="B8" s="18">
        <v>2</v>
      </c>
      <c r="C8" s="381" t="s">
        <v>87</v>
      </c>
      <c r="D8" s="10"/>
      <c r="E8" s="332">
        <v>0</v>
      </c>
      <c r="F8" s="27"/>
    </row>
    <row r="9" spans="1:6" ht="37.5" customHeight="1" x14ac:dyDescent="0.25">
      <c r="B9" s="18">
        <v>3</v>
      </c>
      <c r="C9" s="381" t="s">
        <v>88</v>
      </c>
      <c r="D9" s="10"/>
      <c r="E9" s="332">
        <v>0</v>
      </c>
      <c r="F9" s="27"/>
    </row>
    <row r="10" spans="1:6" ht="35.25" customHeight="1" x14ac:dyDescent="0.25">
      <c r="B10" s="18">
        <v>4</v>
      </c>
      <c r="C10" s="381" t="s">
        <v>89</v>
      </c>
      <c r="D10" s="330">
        <v>1669115391.0790401</v>
      </c>
      <c r="E10" s="331">
        <v>469294585.49225301</v>
      </c>
      <c r="F10" s="27"/>
    </row>
    <row r="11" spans="1:6" ht="30" customHeight="1" x14ac:dyDescent="0.25">
      <c r="B11" s="23" t="s">
        <v>90</v>
      </c>
      <c r="C11" s="29" t="s">
        <v>91</v>
      </c>
      <c r="D11" s="330">
        <v>0</v>
      </c>
      <c r="E11" s="331">
        <v>0</v>
      </c>
      <c r="F11" s="27"/>
    </row>
    <row r="12" spans="1:6" ht="32.25" customHeight="1" x14ac:dyDescent="0.25">
      <c r="B12" s="18">
        <v>5</v>
      </c>
      <c r="C12" s="25" t="s">
        <v>92</v>
      </c>
      <c r="D12" s="330">
        <v>1669115391.0790401</v>
      </c>
      <c r="E12" s="331">
        <v>469294585.49225301</v>
      </c>
      <c r="F12" s="27"/>
    </row>
    <row r="13" spans="1:6" x14ac:dyDescent="0.25">
      <c r="C13" s="24"/>
    </row>
    <row r="14" spans="1:6" x14ac:dyDescent="0.25">
      <c r="B14" s="378"/>
    </row>
    <row r="15" spans="1:6" x14ac:dyDescent="0.25">
      <c r="B15" s="378"/>
    </row>
  </sheetData>
  <mergeCells count="3">
    <mergeCell ref="C5:C6"/>
    <mergeCell ref="D5:D6"/>
    <mergeCell ref="E5:E6"/>
  </mergeCells>
  <hyperlinks>
    <hyperlink ref="A1" location="Index!A1" display="Go back to index" xr:uid="{AA07D612-EA3F-4F05-84B8-2F29ACA4C513}"/>
  </hyperlinks>
  <pageMargins left="0.70866141732283472" right="0.70866141732283472" top="0.74803149606299213" bottom="0.74803149606299213" header="0.31496062992125984" footer="0.31496062992125984"/>
  <pageSetup paperSize="9" scale="99" orientation="landscape" r:id="rId1"/>
  <headerFooter>
    <oddHeader>&amp;L
&amp;CEN 
Annex XXV</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3914A-91A9-469F-89F3-1791EC305887}">
  <dimension ref="A1:N19"/>
  <sheetViews>
    <sheetView showGridLines="0" zoomScaleNormal="100" zoomScalePageLayoutView="80" workbookViewId="0"/>
  </sheetViews>
  <sheetFormatPr defaultColWidth="9.140625" defaultRowHeight="15" x14ac:dyDescent="0.25"/>
  <cols>
    <col min="2" max="2" width="6.28515625" customWidth="1"/>
    <col min="3" max="3" width="23.85546875" customWidth="1"/>
    <col min="4" max="4" width="17.28515625" customWidth="1"/>
    <col min="5" max="5" width="16.5703125" customWidth="1"/>
    <col min="6" max="6" width="18.42578125" customWidth="1"/>
    <col min="7" max="7" width="17.7109375" customWidth="1"/>
    <col min="8" max="8" width="19.5703125" customWidth="1"/>
    <col min="9" max="9" width="21.85546875" customWidth="1"/>
    <col min="10" max="10" width="20.85546875" customWidth="1"/>
    <col min="11" max="11" width="24.85546875" customWidth="1"/>
  </cols>
  <sheetData>
    <row r="1" spans="1:11" x14ac:dyDescent="0.25">
      <c r="A1" s="135" t="s">
        <v>843</v>
      </c>
    </row>
    <row r="2" spans="1:11" ht="20.25" x14ac:dyDescent="0.3">
      <c r="C2" s="6" t="s">
        <v>109</v>
      </c>
    </row>
    <row r="3" spans="1:11" ht="15.75" x14ac:dyDescent="0.25">
      <c r="C3" s="16" t="s">
        <v>110</v>
      </c>
    </row>
    <row r="5" spans="1:11" x14ac:dyDescent="0.25">
      <c r="C5" s="378"/>
      <c r="D5" s="380" t="s">
        <v>51</v>
      </c>
      <c r="E5" s="380" t="s">
        <v>52</v>
      </c>
      <c r="F5" s="380" t="s">
        <v>53</v>
      </c>
      <c r="G5" s="380" t="s">
        <v>54</v>
      </c>
      <c r="H5" s="380" t="s">
        <v>55</v>
      </c>
      <c r="I5" s="380" t="s">
        <v>56</v>
      </c>
      <c r="J5" s="380" t="s">
        <v>57</v>
      </c>
      <c r="K5" s="380" t="s">
        <v>58</v>
      </c>
    </row>
    <row r="6" spans="1:11" ht="15" customHeight="1" x14ac:dyDescent="0.25">
      <c r="C6" s="378"/>
      <c r="D6" s="603" t="s">
        <v>111</v>
      </c>
      <c r="E6" s="603"/>
      <c r="F6" s="603"/>
      <c r="G6" s="603"/>
      <c r="H6" s="604" t="s">
        <v>112</v>
      </c>
      <c r="I6" s="605"/>
      <c r="J6" s="605"/>
      <c r="K6" s="606"/>
    </row>
    <row r="7" spans="1:11" ht="21" customHeight="1" x14ac:dyDescent="0.25">
      <c r="B7" s="24"/>
      <c r="C7" s="607" t="s">
        <v>113</v>
      </c>
      <c r="D7" s="603" t="s">
        <v>114</v>
      </c>
      <c r="E7" s="603"/>
      <c r="F7" s="603" t="s">
        <v>115</v>
      </c>
      <c r="G7" s="603"/>
      <c r="H7" s="604" t="s">
        <v>114</v>
      </c>
      <c r="I7" s="606"/>
      <c r="J7" s="604" t="s">
        <v>115</v>
      </c>
      <c r="K7" s="606"/>
    </row>
    <row r="8" spans="1:11" x14ac:dyDescent="0.25">
      <c r="B8" s="24"/>
      <c r="C8" s="607"/>
      <c r="D8" s="380" t="s">
        <v>116</v>
      </c>
      <c r="E8" s="380" t="s">
        <v>117</v>
      </c>
      <c r="F8" s="380" t="s">
        <v>116</v>
      </c>
      <c r="G8" s="380" t="s">
        <v>117</v>
      </c>
      <c r="H8" s="379" t="s">
        <v>116</v>
      </c>
      <c r="I8" s="379" t="s">
        <v>117</v>
      </c>
      <c r="J8" s="379" t="s">
        <v>116</v>
      </c>
      <c r="K8" s="379" t="s">
        <v>117</v>
      </c>
    </row>
    <row r="9" spans="1:11" ht="39" customHeight="1" x14ac:dyDescent="0.25">
      <c r="B9" s="21">
        <v>1</v>
      </c>
      <c r="C9" s="381" t="s">
        <v>118</v>
      </c>
      <c r="D9" s="341">
        <v>0</v>
      </c>
      <c r="E9" s="341">
        <v>0</v>
      </c>
      <c r="F9" s="341">
        <v>0</v>
      </c>
      <c r="G9" s="341">
        <v>0</v>
      </c>
      <c r="H9" s="341">
        <v>0</v>
      </c>
      <c r="I9" s="341">
        <v>0</v>
      </c>
      <c r="J9" s="341">
        <v>0</v>
      </c>
      <c r="K9" s="341">
        <v>0</v>
      </c>
    </row>
    <row r="10" spans="1:11" ht="45.75" customHeight="1" x14ac:dyDescent="0.25">
      <c r="B10" s="21">
        <v>2</v>
      </c>
      <c r="C10" s="381" t="s">
        <v>119</v>
      </c>
      <c r="D10" s="341">
        <v>0</v>
      </c>
      <c r="E10" s="341">
        <v>0</v>
      </c>
      <c r="F10" s="341">
        <v>0</v>
      </c>
      <c r="G10" s="341">
        <v>0</v>
      </c>
      <c r="H10" s="341">
        <v>0</v>
      </c>
      <c r="I10" s="341">
        <v>0</v>
      </c>
      <c r="J10" s="341">
        <v>0</v>
      </c>
      <c r="K10" s="341">
        <v>0</v>
      </c>
    </row>
    <row r="11" spans="1:11" x14ac:dyDescent="0.25">
      <c r="B11" s="21">
        <v>3</v>
      </c>
      <c r="C11" s="381" t="s">
        <v>120</v>
      </c>
      <c r="D11" s="341">
        <v>0</v>
      </c>
      <c r="E11" s="341">
        <v>0</v>
      </c>
      <c r="F11" s="341">
        <v>0</v>
      </c>
      <c r="G11" s="341">
        <v>0</v>
      </c>
      <c r="H11" s="341">
        <v>0</v>
      </c>
      <c r="I11" s="341">
        <v>0</v>
      </c>
      <c r="J11" s="341">
        <v>0</v>
      </c>
      <c r="K11" s="341">
        <v>0</v>
      </c>
    </row>
    <row r="12" spans="1:11" x14ac:dyDescent="0.25">
      <c r="B12" s="21">
        <v>4</v>
      </c>
      <c r="C12" s="381" t="s">
        <v>121</v>
      </c>
      <c r="D12" s="341">
        <v>0</v>
      </c>
      <c r="E12" s="341">
        <v>0</v>
      </c>
      <c r="F12" s="341">
        <v>0</v>
      </c>
      <c r="G12" s="341">
        <v>0</v>
      </c>
      <c r="H12" s="341">
        <v>0</v>
      </c>
      <c r="I12" s="341">
        <v>0</v>
      </c>
      <c r="J12" s="341">
        <v>0</v>
      </c>
      <c r="K12" s="341">
        <v>0</v>
      </c>
    </row>
    <row r="13" spans="1:11" x14ac:dyDescent="0.25">
      <c r="B13" s="21">
        <v>5</v>
      </c>
      <c r="C13" s="381" t="s">
        <v>122</v>
      </c>
      <c r="D13" s="341">
        <v>0</v>
      </c>
      <c r="E13" s="341">
        <v>0</v>
      </c>
      <c r="F13" s="341">
        <v>0</v>
      </c>
      <c r="G13" s="341">
        <v>0</v>
      </c>
      <c r="H13" s="341">
        <v>0</v>
      </c>
      <c r="I13" s="341">
        <v>0</v>
      </c>
      <c r="J13" s="341">
        <v>0</v>
      </c>
      <c r="K13" s="341">
        <v>0</v>
      </c>
    </row>
    <row r="14" spans="1:11" x14ac:dyDescent="0.25">
      <c r="B14" s="21">
        <v>6</v>
      </c>
      <c r="C14" s="381" t="s">
        <v>123</v>
      </c>
      <c r="D14" s="341">
        <v>0</v>
      </c>
      <c r="E14" s="341">
        <v>0</v>
      </c>
      <c r="F14" s="341">
        <v>0</v>
      </c>
      <c r="G14" s="341">
        <v>0</v>
      </c>
      <c r="H14" s="341">
        <v>0</v>
      </c>
      <c r="I14" s="341">
        <v>0</v>
      </c>
      <c r="J14" s="341">
        <v>0</v>
      </c>
      <c r="K14" s="341">
        <v>0</v>
      </c>
    </row>
    <row r="15" spans="1:11" x14ac:dyDescent="0.25">
      <c r="B15" s="21">
        <v>7</v>
      </c>
      <c r="C15" s="381" t="s">
        <v>124</v>
      </c>
      <c r="D15" s="341">
        <v>0</v>
      </c>
      <c r="E15" s="341">
        <v>0</v>
      </c>
      <c r="F15" s="341">
        <v>0</v>
      </c>
      <c r="G15" s="341">
        <v>0</v>
      </c>
      <c r="H15" s="341">
        <v>0</v>
      </c>
      <c r="I15" s="341">
        <v>0</v>
      </c>
      <c r="J15" s="341">
        <v>0</v>
      </c>
      <c r="K15" s="341">
        <v>0</v>
      </c>
    </row>
    <row r="16" spans="1:11" x14ac:dyDescent="0.25">
      <c r="B16" s="21">
        <v>8</v>
      </c>
      <c r="C16" s="381" t="s">
        <v>125</v>
      </c>
      <c r="D16" s="475">
        <v>204042831.22999999</v>
      </c>
      <c r="E16" s="341">
        <v>0</v>
      </c>
      <c r="F16" s="475">
        <v>2245813029.77</v>
      </c>
      <c r="G16" s="341">
        <v>0</v>
      </c>
      <c r="H16" s="341">
        <v>0</v>
      </c>
      <c r="I16" s="341">
        <v>0</v>
      </c>
      <c r="J16" s="341">
        <v>45496293.619999997</v>
      </c>
      <c r="K16" s="341">
        <v>0</v>
      </c>
    </row>
    <row r="17" spans="2:14" x14ac:dyDescent="0.25">
      <c r="B17" s="17">
        <v>9</v>
      </c>
      <c r="C17" s="13" t="s">
        <v>83</v>
      </c>
      <c r="D17" s="475">
        <v>204042831.22999999</v>
      </c>
      <c r="E17" s="341">
        <v>0</v>
      </c>
      <c r="F17" s="475">
        <v>2245813029.77</v>
      </c>
      <c r="G17" s="341">
        <v>0</v>
      </c>
      <c r="H17" s="341">
        <v>0</v>
      </c>
      <c r="I17" s="341">
        <v>0</v>
      </c>
      <c r="J17" s="341">
        <v>45496293.619999997</v>
      </c>
      <c r="K17" s="341">
        <v>0</v>
      </c>
    </row>
    <row r="18" spans="2:14" x14ac:dyDescent="0.25">
      <c r="C18" s="14"/>
      <c r="D18" s="14"/>
      <c r="E18" s="14"/>
      <c r="F18" s="14"/>
      <c r="G18" s="14"/>
      <c r="H18" s="14"/>
      <c r="I18" s="14"/>
      <c r="J18" s="14"/>
      <c r="K18" s="14"/>
    </row>
    <row r="19" spans="2:14" x14ac:dyDescent="0.25">
      <c r="N19" s="27"/>
    </row>
  </sheetData>
  <mergeCells count="7">
    <mergeCell ref="D6:G6"/>
    <mergeCell ref="H6:K6"/>
    <mergeCell ref="C7:C8"/>
    <mergeCell ref="D7:E7"/>
    <mergeCell ref="F7:G7"/>
    <mergeCell ref="H7:I7"/>
    <mergeCell ref="J7:K7"/>
  </mergeCells>
  <hyperlinks>
    <hyperlink ref="A1" location="Index!A1" display="Go back to index" xr:uid="{01EFA864-C9A7-45A3-AC22-EBA8F7C9FF25}"/>
  </hyperlinks>
  <pageMargins left="0.70866141732283472" right="0.70866141732283472" top="0.74803149606299213" bottom="0.74803149606299213" header="0.31496062992125984" footer="0.31496062992125984"/>
  <pageSetup paperSize="9" scale="99" orientation="landscape" r:id="rId1"/>
  <headerFooter>
    <oddHeader>&amp;L
&amp;CEN 
Annex XXV</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2CDD9-60AB-4BC4-B73A-6D7D492DAAFE}">
  <sheetPr>
    <pageSetUpPr fitToPage="1"/>
  </sheetPr>
  <dimension ref="A1:R46"/>
  <sheetViews>
    <sheetView showGridLines="0" zoomScaleNormal="100" workbookViewId="0"/>
  </sheetViews>
  <sheetFormatPr defaultColWidth="9.140625" defaultRowHeight="15" x14ac:dyDescent="0.25"/>
  <cols>
    <col min="1" max="1" width="7.28515625" style="107" customWidth="1"/>
    <col min="2" max="2" width="11" style="107" customWidth="1"/>
    <col min="3" max="3" width="27.5703125" style="107" customWidth="1"/>
    <col min="4" max="4" width="14.28515625" style="107" bestFit="1" customWidth="1"/>
    <col min="5" max="5" width="17.5703125" style="107" bestFit="1" customWidth="1"/>
    <col min="6" max="7" width="16.42578125" style="107" bestFit="1" customWidth="1"/>
    <col min="8" max="8" width="9.140625" style="107"/>
    <col min="9" max="9" width="16.42578125" style="107" bestFit="1" customWidth="1"/>
    <col min="10" max="11" width="14.85546875" style="107" bestFit="1" customWidth="1"/>
    <col min="12" max="12" width="13.5703125" style="107" bestFit="1" customWidth="1"/>
    <col min="13" max="13" width="14.85546875" style="107" bestFit="1" customWidth="1"/>
    <col min="14" max="14" width="9.140625" style="107"/>
    <col min="15" max="15" width="14.85546875" style="107" bestFit="1" customWidth="1"/>
    <col min="16" max="16" width="18.5703125" style="107" customWidth="1"/>
    <col min="17" max="17" width="20.85546875" style="107" bestFit="1" customWidth="1"/>
    <col min="18" max="18" width="16.85546875" style="107" customWidth="1"/>
    <col min="19" max="16384" width="9.140625" style="107"/>
  </cols>
  <sheetData>
    <row r="1" spans="1:18" x14ac:dyDescent="0.25">
      <c r="A1" s="244" t="s">
        <v>843</v>
      </c>
    </row>
    <row r="2" spans="1:18" ht="20.25" x14ac:dyDescent="0.25">
      <c r="A2" s="278" t="s">
        <v>857</v>
      </c>
      <c r="B2" s="409" t="s">
        <v>287</v>
      </c>
      <c r="C2" s="263"/>
      <c r="D2" s="263"/>
      <c r="E2" s="263"/>
      <c r="F2" s="263"/>
      <c r="G2" s="263"/>
      <c r="H2" s="263"/>
      <c r="I2" s="263"/>
      <c r="J2" s="263"/>
      <c r="K2" s="263"/>
      <c r="L2" s="263"/>
      <c r="M2" s="263"/>
      <c r="N2" s="263"/>
      <c r="O2" s="263"/>
      <c r="P2" s="398"/>
      <c r="Q2" s="398"/>
      <c r="R2" s="398"/>
    </row>
    <row r="3" spans="1:18" ht="15.75" x14ac:dyDescent="0.25">
      <c r="B3" s="398"/>
      <c r="C3" s="398"/>
      <c r="D3" s="398"/>
      <c r="E3" s="398"/>
      <c r="F3" s="398"/>
      <c r="G3" s="398"/>
      <c r="H3" s="398"/>
      <c r="I3" s="398"/>
      <c r="J3" s="398"/>
      <c r="K3" s="398"/>
      <c r="L3" s="398"/>
      <c r="M3" s="398"/>
      <c r="N3" s="398"/>
      <c r="O3" s="398"/>
      <c r="P3" s="398"/>
      <c r="Q3" s="398"/>
      <c r="R3" s="398"/>
    </row>
    <row r="4" spans="1:18" x14ac:dyDescent="0.25">
      <c r="B4" s="397"/>
      <c r="C4" s="266"/>
      <c r="D4" s="277" t="s">
        <v>1154</v>
      </c>
      <c r="E4" s="266"/>
      <c r="F4" s="266"/>
      <c r="G4" s="266"/>
      <c r="H4" s="266"/>
      <c r="I4" s="266"/>
      <c r="J4" s="266"/>
      <c r="K4" s="266"/>
      <c r="L4" s="266"/>
      <c r="M4" s="266"/>
      <c r="N4" s="266"/>
      <c r="O4" s="266"/>
      <c r="P4" s="266"/>
      <c r="Q4" s="266"/>
      <c r="R4" s="266"/>
    </row>
    <row r="5" spans="1:18" x14ac:dyDescent="0.25">
      <c r="B5" s="386"/>
      <c r="C5" s="386"/>
      <c r="D5" s="276" t="s">
        <v>51</v>
      </c>
      <c r="E5" s="276" t="s">
        <v>52</v>
      </c>
      <c r="F5" s="276" t="s">
        <v>53</v>
      </c>
      <c r="G5" s="276" t="s">
        <v>54</v>
      </c>
      <c r="H5" s="276" t="s">
        <v>55</v>
      </c>
      <c r="I5" s="276" t="s">
        <v>56</v>
      </c>
      <c r="J5" s="276" t="s">
        <v>57</v>
      </c>
      <c r="K5" s="276" t="s">
        <v>58</v>
      </c>
      <c r="L5" s="276" t="s">
        <v>94</v>
      </c>
      <c r="M5" s="276" t="s">
        <v>95</v>
      </c>
      <c r="N5" s="276" t="s">
        <v>96</v>
      </c>
      <c r="O5" s="276" t="s">
        <v>97</v>
      </c>
      <c r="P5" s="276" t="s">
        <v>288</v>
      </c>
      <c r="Q5" s="276" t="s">
        <v>289</v>
      </c>
      <c r="R5" s="276" t="s">
        <v>290</v>
      </c>
    </row>
    <row r="6" spans="1:18" ht="84" customHeight="1" x14ac:dyDescent="0.25">
      <c r="B6" s="386"/>
      <c r="C6" s="386"/>
      <c r="D6" s="608" t="s">
        <v>291</v>
      </c>
      <c r="E6" s="609"/>
      <c r="F6" s="609"/>
      <c r="G6" s="609"/>
      <c r="H6" s="609"/>
      <c r="I6" s="610"/>
      <c r="J6" s="608" t="s">
        <v>292</v>
      </c>
      <c r="K6" s="609"/>
      <c r="L6" s="609"/>
      <c r="M6" s="609"/>
      <c r="N6" s="609"/>
      <c r="O6" s="610"/>
      <c r="P6" s="391" t="s">
        <v>293</v>
      </c>
      <c r="Q6" s="608" t="s">
        <v>294</v>
      </c>
      <c r="R6" s="610"/>
    </row>
    <row r="7" spans="1:18" ht="108" customHeight="1" x14ac:dyDescent="0.25">
      <c r="B7" s="386"/>
      <c r="C7" s="386"/>
      <c r="D7" s="608" t="s">
        <v>295</v>
      </c>
      <c r="E7" s="609"/>
      <c r="F7" s="610"/>
      <c r="G7" s="608" t="s">
        <v>296</v>
      </c>
      <c r="H7" s="609"/>
      <c r="I7" s="610"/>
      <c r="J7" s="608" t="s">
        <v>297</v>
      </c>
      <c r="K7" s="609"/>
      <c r="L7" s="610"/>
      <c r="M7" s="608" t="s">
        <v>298</v>
      </c>
      <c r="N7" s="609"/>
      <c r="O7" s="610"/>
      <c r="P7" s="391"/>
      <c r="Q7" s="391" t="s">
        <v>299</v>
      </c>
      <c r="R7" s="391" t="s">
        <v>300</v>
      </c>
    </row>
    <row r="8" spans="1:18" ht="24" x14ac:dyDescent="0.25">
      <c r="B8" s="386"/>
      <c r="C8" s="386"/>
      <c r="D8" s="391"/>
      <c r="E8" s="391" t="s">
        <v>301</v>
      </c>
      <c r="F8" s="391" t="s">
        <v>302</v>
      </c>
      <c r="G8" s="391"/>
      <c r="H8" s="391" t="s">
        <v>302</v>
      </c>
      <c r="I8" s="391" t="s">
        <v>303</v>
      </c>
      <c r="J8" s="391"/>
      <c r="K8" s="391" t="s">
        <v>301</v>
      </c>
      <c r="L8" s="391" t="s">
        <v>302</v>
      </c>
      <c r="M8" s="391"/>
      <c r="N8" s="391" t="s">
        <v>302</v>
      </c>
      <c r="O8" s="391" t="s">
        <v>303</v>
      </c>
      <c r="P8" s="391"/>
      <c r="Q8" s="391"/>
      <c r="R8" s="391"/>
    </row>
    <row r="9" spans="1:18" ht="24" x14ac:dyDescent="0.25">
      <c r="B9" s="275" t="s">
        <v>304</v>
      </c>
      <c r="C9" s="267" t="s">
        <v>305</v>
      </c>
      <c r="D9" s="270" t="s">
        <v>1215</v>
      </c>
      <c r="E9" s="270" t="s">
        <v>1215</v>
      </c>
      <c r="F9" s="270" t="s">
        <v>1215</v>
      </c>
      <c r="G9" s="270" t="s">
        <v>1215</v>
      </c>
      <c r="H9" s="270" t="s">
        <v>1215</v>
      </c>
      <c r="I9" s="270" t="s">
        <v>1215</v>
      </c>
      <c r="J9" s="270" t="s">
        <v>1215</v>
      </c>
      <c r="K9" s="270" t="s">
        <v>1215</v>
      </c>
      <c r="L9" s="270" t="s">
        <v>1215</v>
      </c>
      <c r="M9" s="270" t="s">
        <v>1215</v>
      </c>
      <c r="N9" s="270" t="s">
        <v>1215</v>
      </c>
      <c r="O9" s="270" t="s">
        <v>1215</v>
      </c>
      <c r="P9" s="270" t="s">
        <v>1215</v>
      </c>
      <c r="Q9" s="270" t="s">
        <v>1215</v>
      </c>
      <c r="R9" s="270" t="s">
        <v>1215</v>
      </c>
    </row>
    <row r="10" spans="1:18" x14ac:dyDescent="0.25">
      <c r="B10" s="272" t="s">
        <v>133</v>
      </c>
      <c r="C10" s="273" t="s">
        <v>306</v>
      </c>
      <c r="D10" s="270">
        <v>27198.090563836955</v>
      </c>
      <c r="E10" s="270">
        <v>27198.090563836955</v>
      </c>
      <c r="F10" s="270" t="s">
        <v>1215</v>
      </c>
      <c r="G10" s="270">
        <v>190.30817570438001</v>
      </c>
      <c r="H10" s="270" t="s">
        <v>1215</v>
      </c>
      <c r="I10" s="270">
        <v>190.30817570438001</v>
      </c>
      <c r="J10" s="270">
        <v>502.60000000000008</v>
      </c>
      <c r="K10" s="270">
        <v>502.60000000000008</v>
      </c>
      <c r="L10" s="270" t="s">
        <v>1215</v>
      </c>
      <c r="M10" s="270">
        <v>30</v>
      </c>
      <c r="N10" s="270" t="s">
        <v>1215</v>
      </c>
      <c r="O10" s="270">
        <v>30</v>
      </c>
      <c r="P10" s="270">
        <v>0</v>
      </c>
      <c r="Q10" s="270">
        <v>27198.090563836955</v>
      </c>
      <c r="R10" s="270">
        <v>190.30817570438001</v>
      </c>
    </row>
    <row r="11" spans="1:18" x14ac:dyDescent="0.25">
      <c r="B11" s="272" t="s">
        <v>307</v>
      </c>
      <c r="C11" s="271" t="s">
        <v>308</v>
      </c>
      <c r="D11" s="270" t="s">
        <v>1215</v>
      </c>
      <c r="E11" s="270" t="s">
        <v>1215</v>
      </c>
      <c r="F11" s="270" t="s">
        <v>1215</v>
      </c>
      <c r="G11" s="270" t="s">
        <v>1215</v>
      </c>
      <c r="H11" s="270" t="s">
        <v>1215</v>
      </c>
      <c r="I11" s="270" t="s">
        <v>1215</v>
      </c>
      <c r="J11" s="270" t="s">
        <v>1215</v>
      </c>
      <c r="K11" s="270" t="s">
        <v>1215</v>
      </c>
      <c r="L11" s="270" t="s">
        <v>1215</v>
      </c>
      <c r="M11" s="270" t="s">
        <v>1215</v>
      </c>
      <c r="N11" s="270" t="s">
        <v>1215</v>
      </c>
      <c r="O11" s="270" t="s">
        <v>1215</v>
      </c>
      <c r="P11" s="270" t="s">
        <v>1215</v>
      </c>
      <c r="Q11" s="270" t="s">
        <v>1215</v>
      </c>
      <c r="R11" s="270" t="s">
        <v>1215</v>
      </c>
    </row>
    <row r="12" spans="1:18" x14ac:dyDescent="0.25">
      <c r="B12" s="272" t="s">
        <v>134</v>
      </c>
      <c r="C12" s="271" t="s">
        <v>309</v>
      </c>
      <c r="D12" s="270" t="s">
        <v>1215</v>
      </c>
      <c r="E12" s="270" t="s">
        <v>1215</v>
      </c>
      <c r="F12" s="270" t="s">
        <v>1215</v>
      </c>
      <c r="G12" s="270" t="s">
        <v>1215</v>
      </c>
      <c r="H12" s="270" t="s">
        <v>1215</v>
      </c>
      <c r="I12" s="270" t="s">
        <v>1215</v>
      </c>
      <c r="J12" s="270" t="s">
        <v>1215</v>
      </c>
      <c r="K12" s="270" t="s">
        <v>1215</v>
      </c>
      <c r="L12" s="270" t="s">
        <v>1215</v>
      </c>
      <c r="M12" s="270" t="s">
        <v>1215</v>
      </c>
      <c r="N12" s="270" t="s">
        <v>1215</v>
      </c>
      <c r="O12" s="270" t="s">
        <v>1215</v>
      </c>
      <c r="P12" s="270" t="s">
        <v>1215</v>
      </c>
      <c r="Q12" s="270" t="s">
        <v>1215</v>
      </c>
      <c r="R12" s="270" t="s">
        <v>1215</v>
      </c>
    </row>
    <row r="13" spans="1:18" x14ac:dyDescent="0.25">
      <c r="B13" s="272" t="s">
        <v>135</v>
      </c>
      <c r="C13" s="271" t="s">
        <v>310</v>
      </c>
      <c r="D13" s="270" t="s">
        <v>1215</v>
      </c>
      <c r="E13" s="270" t="s">
        <v>1215</v>
      </c>
      <c r="F13" s="270" t="s">
        <v>1215</v>
      </c>
      <c r="G13" s="270" t="s">
        <v>1215</v>
      </c>
      <c r="H13" s="270" t="s">
        <v>1215</v>
      </c>
      <c r="I13" s="270" t="s">
        <v>1215</v>
      </c>
      <c r="J13" s="270" t="s">
        <v>1215</v>
      </c>
      <c r="K13" s="270" t="s">
        <v>1215</v>
      </c>
      <c r="L13" s="270" t="s">
        <v>1215</v>
      </c>
      <c r="M13" s="270" t="s">
        <v>1215</v>
      </c>
      <c r="N13" s="270" t="s">
        <v>1215</v>
      </c>
      <c r="O13" s="270" t="s">
        <v>1215</v>
      </c>
      <c r="P13" s="270" t="s">
        <v>1215</v>
      </c>
      <c r="Q13" s="270" t="s">
        <v>1215</v>
      </c>
      <c r="R13" s="270" t="s">
        <v>1215</v>
      </c>
    </row>
    <row r="14" spans="1:18" x14ac:dyDescent="0.25">
      <c r="B14" s="272" t="s">
        <v>136</v>
      </c>
      <c r="C14" s="271" t="s">
        <v>311</v>
      </c>
      <c r="D14" s="270" t="s">
        <v>1215</v>
      </c>
      <c r="E14" s="270" t="s">
        <v>1215</v>
      </c>
      <c r="F14" s="270" t="s">
        <v>1215</v>
      </c>
      <c r="G14" s="270" t="s">
        <v>1215</v>
      </c>
      <c r="H14" s="270" t="s">
        <v>1215</v>
      </c>
      <c r="I14" s="270" t="s">
        <v>1215</v>
      </c>
      <c r="J14" s="270" t="s">
        <v>1215</v>
      </c>
      <c r="K14" s="270" t="s">
        <v>1215</v>
      </c>
      <c r="L14" s="270" t="s">
        <v>1215</v>
      </c>
      <c r="M14" s="270" t="s">
        <v>1215</v>
      </c>
      <c r="N14" s="270" t="s">
        <v>1215</v>
      </c>
      <c r="O14" s="270" t="s">
        <v>1215</v>
      </c>
      <c r="P14" s="270" t="s">
        <v>1215</v>
      </c>
      <c r="Q14" s="270" t="s">
        <v>1215</v>
      </c>
      <c r="R14" s="270" t="s">
        <v>1215</v>
      </c>
    </row>
    <row r="15" spans="1:18" x14ac:dyDescent="0.25">
      <c r="B15" s="272" t="s">
        <v>137</v>
      </c>
      <c r="C15" s="271" t="s">
        <v>312</v>
      </c>
      <c r="D15" s="270">
        <v>27198.090563836955</v>
      </c>
      <c r="E15" s="270">
        <v>27198.090563836955</v>
      </c>
      <c r="F15" s="270" t="s">
        <v>1215</v>
      </c>
      <c r="G15" s="270">
        <v>190.30817570438001</v>
      </c>
      <c r="H15" s="270" t="s">
        <v>1215</v>
      </c>
      <c r="I15" s="270">
        <v>190.30817570438001</v>
      </c>
      <c r="J15" s="270">
        <v>502.60000000000008</v>
      </c>
      <c r="K15" s="270">
        <v>502.60000000000008</v>
      </c>
      <c r="L15" s="270" t="s">
        <v>1215</v>
      </c>
      <c r="M15" s="270">
        <v>30</v>
      </c>
      <c r="N15" s="270" t="s">
        <v>1215</v>
      </c>
      <c r="O15" s="270">
        <v>30</v>
      </c>
      <c r="P15" s="270">
        <v>0</v>
      </c>
      <c r="Q15" s="270">
        <v>27198.090563836955</v>
      </c>
      <c r="R15" s="270">
        <v>190.30817570438001</v>
      </c>
    </row>
    <row r="16" spans="1:18" x14ac:dyDescent="0.25">
      <c r="B16" s="272" t="s">
        <v>145</v>
      </c>
      <c r="C16" s="274" t="s">
        <v>313</v>
      </c>
      <c r="D16" s="270" t="s">
        <v>1215</v>
      </c>
      <c r="E16" s="270" t="s">
        <v>1215</v>
      </c>
      <c r="F16" s="270" t="s">
        <v>1215</v>
      </c>
      <c r="G16" s="270" t="s">
        <v>1215</v>
      </c>
      <c r="H16" s="270" t="s">
        <v>1215</v>
      </c>
      <c r="I16" s="270" t="s">
        <v>1215</v>
      </c>
      <c r="J16" s="270" t="s">
        <v>1215</v>
      </c>
      <c r="K16" s="270" t="s">
        <v>1215</v>
      </c>
      <c r="L16" s="270" t="s">
        <v>1215</v>
      </c>
      <c r="M16" s="270" t="s">
        <v>1215</v>
      </c>
      <c r="N16" s="270" t="s">
        <v>1215</v>
      </c>
      <c r="O16" s="270" t="s">
        <v>1215</v>
      </c>
      <c r="P16" s="270" t="s">
        <v>1215</v>
      </c>
      <c r="Q16" s="270" t="s">
        <v>1215</v>
      </c>
      <c r="R16" s="270" t="s">
        <v>1215</v>
      </c>
    </row>
    <row r="17" spans="2:18" x14ac:dyDescent="0.25">
      <c r="B17" s="272" t="s">
        <v>138</v>
      </c>
      <c r="C17" s="271" t="s">
        <v>314</v>
      </c>
      <c r="D17" s="270" t="s">
        <v>1215</v>
      </c>
      <c r="E17" s="270" t="s">
        <v>1215</v>
      </c>
      <c r="F17" s="270" t="s">
        <v>1215</v>
      </c>
      <c r="G17" s="270" t="s">
        <v>1215</v>
      </c>
      <c r="H17" s="270" t="s">
        <v>1215</v>
      </c>
      <c r="I17" s="270" t="s">
        <v>1215</v>
      </c>
      <c r="J17" s="270" t="s">
        <v>1215</v>
      </c>
      <c r="K17" s="270" t="s">
        <v>1215</v>
      </c>
      <c r="L17" s="270" t="s">
        <v>1215</v>
      </c>
      <c r="M17" s="270" t="s">
        <v>1215</v>
      </c>
      <c r="N17" s="270" t="s">
        <v>1215</v>
      </c>
      <c r="O17" s="270" t="s">
        <v>1215</v>
      </c>
      <c r="P17" s="270" t="s">
        <v>1215</v>
      </c>
      <c r="Q17" s="270" t="s">
        <v>1215</v>
      </c>
      <c r="R17" s="270" t="s">
        <v>1215</v>
      </c>
    </row>
    <row r="18" spans="2:18" x14ac:dyDescent="0.25">
      <c r="B18" s="272" t="s">
        <v>139</v>
      </c>
      <c r="C18" s="273" t="s">
        <v>315</v>
      </c>
      <c r="D18" s="270" t="s">
        <v>1215</v>
      </c>
      <c r="E18" s="270" t="s">
        <v>1215</v>
      </c>
      <c r="F18" s="270" t="s">
        <v>1215</v>
      </c>
      <c r="G18" s="270" t="s">
        <v>1215</v>
      </c>
      <c r="H18" s="270" t="s">
        <v>1215</v>
      </c>
      <c r="I18" s="270" t="s">
        <v>1215</v>
      </c>
      <c r="J18" s="270" t="s">
        <v>1215</v>
      </c>
      <c r="K18" s="270" t="s">
        <v>1215</v>
      </c>
      <c r="L18" s="270" t="s">
        <v>1215</v>
      </c>
      <c r="M18" s="270" t="s">
        <v>1215</v>
      </c>
      <c r="N18" s="270" t="s">
        <v>1215</v>
      </c>
      <c r="O18" s="270" t="s">
        <v>1215</v>
      </c>
      <c r="P18" s="270" t="s">
        <v>1215</v>
      </c>
      <c r="Q18" s="270" t="s">
        <v>1215</v>
      </c>
      <c r="R18" s="270" t="s">
        <v>1215</v>
      </c>
    </row>
    <row r="19" spans="2:18" x14ac:dyDescent="0.25">
      <c r="B19" s="272" t="s">
        <v>316</v>
      </c>
      <c r="C19" s="271" t="s">
        <v>308</v>
      </c>
      <c r="D19" s="270" t="s">
        <v>1215</v>
      </c>
      <c r="E19" s="270" t="s">
        <v>1215</v>
      </c>
      <c r="F19" s="270" t="s">
        <v>1215</v>
      </c>
      <c r="G19" s="270" t="s">
        <v>1215</v>
      </c>
      <c r="H19" s="270" t="s">
        <v>1215</v>
      </c>
      <c r="I19" s="270" t="s">
        <v>1215</v>
      </c>
      <c r="J19" s="270" t="s">
        <v>1215</v>
      </c>
      <c r="K19" s="270" t="s">
        <v>1215</v>
      </c>
      <c r="L19" s="270" t="s">
        <v>1215</v>
      </c>
      <c r="M19" s="270" t="s">
        <v>1215</v>
      </c>
      <c r="N19" s="270" t="s">
        <v>1215</v>
      </c>
      <c r="O19" s="270" t="s">
        <v>1215</v>
      </c>
      <c r="P19" s="270" t="s">
        <v>1215</v>
      </c>
      <c r="Q19" s="270" t="s">
        <v>1215</v>
      </c>
      <c r="R19" s="270" t="s">
        <v>1215</v>
      </c>
    </row>
    <row r="20" spans="2:18" x14ac:dyDescent="0.25">
      <c r="B20" s="272" t="s">
        <v>317</v>
      </c>
      <c r="C20" s="271" t="s">
        <v>309</v>
      </c>
      <c r="D20" s="270" t="s">
        <v>1215</v>
      </c>
      <c r="E20" s="270" t="s">
        <v>1215</v>
      </c>
      <c r="F20" s="270" t="s">
        <v>1215</v>
      </c>
      <c r="G20" s="270" t="s">
        <v>1215</v>
      </c>
      <c r="H20" s="270" t="s">
        <v>1215</v>
      </c>
      <c r="I20" s="270" t="s">
        <v>1215</v>
      </c>
      <c r="J20" s="270" t="s">
        <v>1215</v>
      </c>
      <c r="K20" s="270" t="s">
        <v>1215</v>
      </c>
      <c r="L20" s="270" t="s">
        <v>1215</v>
      </c>
      <c r="M20" s="270" t="s">
        <v>1215</v>
      </c>
      <c r="N20" s="270" t="s">
        <v>1215</v>
      </c>
      <c r="O20" s="270" t="s">
        <v>1215</v>
      </c>
      <c r="P20" s="270" t="s">
        <v>1215</v>
      </c>
      <c r="Q20" s="270" t="s">
        <v>1215</v>
      </c>
      <c r="R20" s="270" t="s">
        <v>1215</v>
      </c>
    </row>
    <row r="21" spans="2:18" x14ac:dyDescent="0.25">
      <c r="B21" s="272" t="s">
        <v>318</v>
      </c>
      <c r="C21" s="271" t="s">
        <v>310</v>
      </c>
      <c r="D21" s="270" t="s">
        <v>1215</v>
      </c>
      <c r="E21" s="270" t="s">
        <v>1215</v>
      </c>
      <c r="F21" s="270" t="s">
        <v>1215</v>
      </c>
      <c r="G21" s="270" t="s">
        <v>1215</v>
      </c>
      <c r="H21" s="270" t="s">
        <v>1215</v>
      </c>
      <c r="I21" s="270" t="s">
        <v>1215</v>
      </c>
      <c r="J21" s="270" t="s">
        <v>1215</v>
      </c>
      <c r="K21" s="270" t="s">
        <v>1215</v>
      </c>
      <c r="L21" s="270" t="s">
        <v>1215</v>
      </c>
      <c r="M21" s="270" t="s">
        <v>1215</v>
      </c>
      <c r="N21" s="270" t="s">
        <v>1215</v>
      </c>
      <c r="O21" s="270" t="s">
        <v>1215</v>
      </c>
      <c r="P21" s="270" t="s">
        <v>1215</v>
      </c>
      <c r="Q21" s="270" t="s">
        <v>1215</v>
      </c>
      <c r="R21" s="270" t="s">
        <v>1215</v>
      </c>
    </row>
    <row r="22" spans="2:18" x14ac:dyDescent="0.25">
      <c r="B22" s="272" t="s">
        <v>319</v>
      </c>
      <c r="C22" s="271" t="s">
        <v>311</v>
      </c>
      <c r="D22" s="270" t="s">
        <v>1215</v>
      </c>
      <c r="E22" s="270" t="s">
        <v>1215</v>
      </c>
      <c r="F22" s="270" t="s">
        <v>1215</v>
      </c>
      <c r="G22" s="270" t="s">
        <v>1215</v>
      </c>
      <c r="H22" s="270" t="s">
        <v>1215</v>
      </c>
      <c r="I22" s="270" t="s">
        <v>1215</v>
      </c>
      <c r="J22" s="270" t="s">
        <v>1215</v>
      </c>
      <c r="K22" s="270" t="s">
        <v>1215</v>
      </c>
      <c r="L22" s="270" t="s">
        <v>1215</v>
      </c>
      <c r="M22" s="270" t="s">
        <v>1215</v>
      </c>
      <c r="N22" s="270" t="s">
        <v>1215</v>
      </c>
      <c r="O22" s="270" t="s">
        <v>1215</v>
      </c>
      <c r="P22" s="270" t="s">
        <v>1215</v>
      </c>
      <c r="Q22" s="270" t="s">
        <v>1215</v>
      </c>
      <c r="R22" s="270" t="s">
        <v>1215</v>
      </c>
    </row>
    <row r="23" spans="2:18" x14ac:dyDescent="0.25">
      <c r="B23" s="272" t="s">
        <v>320</v>
      </c>
      <c r="C23" s="271" t="s">
        <v>312</v>
      </c>
      <c r="D23" s="270" t="s">
        <v>1215</v>
      </c>
      <c r="E23" s="270" t="s">
        <v>1215</v>
      </c>
      <c r="F23" s="270" t="s">
        <v>1215</v>
      </c>
      <c r="G23" s="270" t="s">
        <v>1215</v>
      </c>
      <c r="H23" s="270" t="s">
        <v>1215</v>
      </c>
      <c r="I23" s="270" t="s">
        <v>1215</v>
      </c>
      <c r="J23" s="270" t="s">
        <v>1215</v>
      </c>
      <c r="K23" s="270" t="s">
        <v>1215</v>
      </c>
      <c r="L23" s="270" t="s">
        <v>1215</v>
      </c>
      <c r="M23" s="270" t="s">
        <v>1215</v>
      </c>
      <c r="N23" s="270" t="s">
        <v>1215</v>
      </c>
      <c r="O23" s="270" t="s">
        <v>1215</v>
      </c>
      <c r="P23" s="270" t="s">
        <v>1215</v>
      </c>
      <c r="Q23" s="270" t="s">
        <v>1215</v>
      </c>
      <c r="R23" s="270" t="s">
        <v>1215</v>
      </c>
    </row>
    <row r="24" spans="2:18" x14ac:dyDescent="0.25">
      <c r="B24" s="272" t="s">
        <v>321</v>
      </c>
      <c r="C24" s="273" t="s">
        <v>322</v>
      </c>
      <c r="D24" s="270">
        <v>3798.081587478322</v>
      </c>
      <c r="E24" s="270">
        <v>3798.081587478322</v>
      </c>
      <c r="F24" s="270" t="s">
        <v>1215</v>
      </c>
      <c r="G24" s="270" t="s">
        <v>1215</v>
      </c>
      <c r="H24" s="270" t="s">
        <v>1215</v>
      </c>
      <c r="I24" s="270" t="s">
        <v>1215</v>
      </c>
      <c r="J24" s="270">
        <v>67.900000000000006</v>
      </c>
      <c r="K24" s="270">
        <v>67.900000000000006</v>
      </c>
      <c r="L24" s="270" t="s">
        <v>1215</v>
      </c>
      <c r="M24" s="270" t="s">
        <v>1215</v>
      </c>
      <c r="N24" s="270" t="s">
        <v>1215</v>
      </c>
      <c r="O24" s="270" t="s">
        <v>1215</v>
      </c>
      <c r="P24" s="270" t="s">
        <v>1215</v>
      </c>
      <c r="Q24" s="270">
        <v>3798.081587478322</v>
      </c>
      <c r="R24" s="270" t="s">
        <v>1215</v>
      </c>
    </row>
    <row r="25" spans="2:18" x14ac:dyDescent="0.25">
      <c r="B25" s="272" t="s">
        <v>323</v>
      </c>
      <c r="C25" s="271" t="s">
        <v>308</v>
      </c>
      <c r="D25" s="270" t="s">
        <v>1215</v>
      </c>
      <c r="E25" s="270" t="s">
        <v>1215</v>
      </c>
      <c r="F25" s="270" t="s">
        <v>1215</v>
      </c>
      <c r="G25" s="270" t="s">
        <v>1215</v>
      </c>
      <c r="H25" s="270" t="s">
        <v>1215</v>
      </c>
      <c r="I25" s="270" t="s">
        <v>1215</v>
      </c>
      <c r="J25" s="270" t="s">
        <v>1215</v>
      </c>
      <c r="K25" s="270" t="s">
        <v>1215</v>
      </c>
      <c r="L25" s="270" t="s">
        <v>1215</v>
      </c>
      <c r="M25" s="270" t="s">
        <v>1215</v>
      </c>
      <c r="N25" s="270" t="s">
        <v>1215</v>
      </c>
      <c r="O25" s="270" t="s">
        <v>1215</v>
      </c>
      <c r="P25" s="270" t="s">
        <v>1215</v>
      </c>
      <c r="Q25" s="270" t="s">
        <v>1215</v>
      </c>
      <c r="R25" s="270" t="s">
        <v>1215</v>
      </c>
    </row>
    <row r="26" spans="2:18" x14ac:dyDescent="0.25">
      <c r="B26" s="272" t="s">
        <v>324</v>
      </c>
      <c r="C26" s="271" t="s">
        <v>309</v>
      </c>
      <c r="D26" s="270" t="s">
        <v>1215</v>
      </c>
      <c r="E26" s="270" t="s">
        <v>1215</v>
      </c>
      <c r="F26" s="270" t="s">
        <v>1215</v>
      </c>
      <c r="G26" s="270" t="s">
        <v>1215</v>
      </c>
      <c r="H26" s="270" t="s">
        <v>1215</v>
      </c>
      <c r="I26" s="270" t="s">
        <v>1215</v>
      </c>
      <c r="J26" s="270" t="s">
        <v>1215</v>
      </c>
      <c r="K26" s="270" t="s">
        <v>1215</v>
      </c>
      <c r="L26" s="270" t="s">
        <v>1215</v>
      </c>
      <c r="M26" s="270" t="s">
        <v>1215</v>
      </c>
      <c r="N26" s="270" t="s">
        <v>1215</v>
      </c>
      <c r="O26" s="270" t="s">
        <v>1215</v>
      </c>
      <c r="P26" s="270" t="s">
        <v>1215</v>
      </c>
      <c r="Q26" s="270" t="s">
        <v>1215</v>
      </c>
      <c r="R26" s="270" t="s">
        <v>1215</v>
      </c>
    </row>
    <row r="27" spans="2:18" x14ac:dyDescent="0.25">
      <c r="B27" s="272" t="s">
        <v>325</v>
      </c>
      <c r="C27" s="271" t="s">
        <v>310</v>
      </c>
      <c r="D27" s="270" t="s">
        <v>1215</v>
      </c>
      <c r="E27" s="270" t="s">
        <v>1215</v>
      </c>
      <c r="F27" s="270" t="s">
        <v>1215</v>
      </c>
      <c r="G27" s="270" t="s">
        <v>1215</v>
      </c>
      <c r="H27" s="270" t="s">
        <v>1215</v>
      </c>
      <c r="I27" s="270" t="s">
        <v>1215</v>
      </c>
      <c r="J27" s="270" t="s">
        <v>1215</v>
      </c>
      <c r="K27" s="270" t="s">
        <v>1215</v>
      </c>
      <c r="L27" s="270" t="s">
        <v>1215</v>
      </c>
      <c r="M27" s="270" t="s">
        <v>1215</v>
      </c>
      <c r="N27" s="270" t="s">
        <v>1215</v>
      </c>
      <c r="O27" s="270" t="s">
        <v>1215</v>
      </c>
      <c r="P27" s="270" t="s">
        <v>1215</v>
      </c>
      <c r="Q27" s="270" t="s">
        <v>1215</v>
      </c>
      <c r="R27" s="270" t="s">
        <v>1215</v>
      </c>
    </row>
    <row r="28" spans="2:18" x14ac:dyDescent="0.25">
      <c r="B28" s="272" t="s">
        <v>326</v>
      </c>
      <c r="C28" s="271" t="s">
        <v>311</v>
      </c>
      <c r="D28" s="270" t="s">
        <v>1215</v>
      </c>
      <c r="E28" s="270" t="s">
        <v>1215</v>
      </c>
      <c r="F28" s="270" t="s">
        <v>1215</v>
      </c>
      <c r="G28" s="270" t="s">
        <v>1215</v>
      </c>
      <c r="H28" s="270" t="s">
        <v>1215</v>
      </c>
      <c r="I28" s="270" t="s">
        <v>1215</v>
      </c>
      <c r="J28" s="270" t="s">
        <v>1215</v>
      </c>
      <c r="K28" s="270" t="s">
        <v>1215</v>
      </c>
      <c r="L28" s="270" t="s">
        <v>1215</v>
      </c>
      <c r="M28" s="270" t="s">
        <v>1215</v>
      </c>
      <c r="N28" s="270" t="s">
        <v>1215</v>
      </c>
      <c r="O28" s="270" t="s">
        <v>1215</v>
      </c>
      <c r="P28" s="270" t="s">
        <v>1215</v>
      </c>
      <c r="Q28" s="270" t="s">
        <v>1215</v>
      </c>
      <c r="R28" s="270" t="s">
        <v>1215</v>
      </c>
    </row>
    <row r="29" spans="2:18" x14ac:dyDescent="0.25">
      <c r="B29" s="272" t="s">
        <v>327</v>
      </c>
      <c r="C29" s="271" t="s">
        <v>312</v>
      </c>
      <c r="D29" s="270">
        <v>3798.081587478322</v>
      </c>
      <c r="E29" s="270">
        <v>3798.081587478322</v>
      </c>
      <c r="F29" s="270" t="s">
        <v>1215</v>
      </c>
      <c r="G29" s="270" t="s">
        <v>1215</v>
      </c>
      <c r="H29" s="270" t="s">
        <v>1215</v>
      </c>
      <c r="I29" s="270" t="s">
        <v>1215</v>
      </c>
      <c r="J29" s="270">
        <v>67.900000000000006</v>
      </c>
      <c r="K29" s="270">
        <v>67.900000000000006</v>
      </c>
      <c r="L29" s="270" t="s">
        <v>1215</v>
      </c>
      <c r="M29" s="270" t="s">
        <v>1215</v>
      </c>
      <c r="N29" s="270" t="s">
        <v>1215</v>
      </c>
      <c r="O29" s="270" t="s">
        <v>1215</v>
      </c>
      <c r="P29" s="270" t="s">
        <v>1215</v>
      </c>
      <c r="Q29" s="270">
        <v>3798.081587478322</v>
      </c>
      <c r="R29" s="270" t="s">
        <v>1215</v>
      </c>
    </row>
    <row r="30" spans="2:18" x14ac:dyDescent="0.25">
      <c r="B30" s="272" t="s">
        <v>328</v>
      </c>
      <c r="C30" s="271" t="s">
        <v>314</v>
      </c>
      <c r="D30" s="270" t="s">
        <v>1215</v>
      </c>
      <c r="E30" s="270" t="s">
        <v>1215</v>
      </c>
      <c r="F30" s="270" t="s">
        <v>1215</v>
      </c>
      <c r="G30" s="270" t="s">
        <v>1215</v>
      </c>
      <c r="H30" s="270" t="s">
        <v>1215</v>
      </c>
      <c r="I30" s="270" t="s">
        <v>1215</v>
      </c>
      <c r="J30" s="270" t="s">
        <v>1215</v>
      </c>
      <c r="K30" s="270" t="s">
        <v>1215</v>
      </c>
      <c r="L30" s="270" t="s">
        <v>1215</v>
      </c>
      <c r="M30" s="270" t="s">
        <v>1215</v>
      </c>
      <c r="N30" s="270" t="s">
        <v>1215</v>
      </c>
      <c r="O30" s="270" t="s">
        <v>1215</v>
      </c>
      <c r="P30" s="270" t="s">
        <v>1215</v>
      </c>
      <c r="Q30" s="270" t="s">
        <v>1215</v>
      </c>
      <c r="R30" s="270" t="s">
        <v>1215</v>
      </c>
    </row>
    <row r="31" spans="2:18" x14ac:dyDescent="0.25">
      <c r="B31" s="269" t="s">
        <v>329</v>
      </c>
      <c r="C31" s="268" t="s">
        <v>83</v>
      </c>
      <c r="D31" s="267">
        <v>30996.172151315277</v>
      </c>
      <c r="E31" s="267">
        <v>30996.172151315277</v>
      </c>
      <c r="F31" s="267" t="s">
        <v>1215</v>
      </c>
      <c r="G31" s="267">
        <v>190.30817570438001</v>
      </c>
      <c r="H31" s="267" t="s">
        <v>1215</v>
      </c>
      <c r="I31" s="267">
        <v>190.30817570438001</v>
      </c>
      <c r="J31" s="267">
        <v>570.5</v>
      </c>
      <c r="K31" s="267">
        <v>570.5</v>
      </c>
      <c r="L31" s="267" t="s">
        <v>1215</v>
      </c>
      <c r="M31" s="267">
        <v>30</v>
      </c>
      <c r="N31" s="267" t="s">
        <v>1215</v>
      </c>
      <c r="O31" s="267">
        <v>30</v>
      </c>
      <c r="P31" s="267">
        <v>0</v>
      </c>
      <c r="Q31" s="267">
        <v>30996.172151315277</v>
      </c>
      <c r="R31" s="267">
        <v>190.30817570438001</v>
      </c>
    </row>
    <row r="32" spans="2:18" ht="15.75" x14ac:dyDescent="0.25">
      <c r="B32" s="394"/>
      <c r="C32" s="394"/>
      <c r="D32" s="394"/>
      <c r="E32" s="394"/>
      <c r="F32" s="394"/>
      <c r="G32" s="394"/>
      <c r="H32" s="394"/>
      <c r="I32" s="394"/>
      <c r="J32" s="394"/>
      <c r="K32" s="394"/>
      <c r="L32" s="138"/>
      <c r="M32" s="138"/>
      <c r="N32" s="398"/>
      <c r="O32" s="398"/>
      <c r="P32" s="398"/>
      <c r="Q32" s="398"/>
      <c r="R32" s="398"/>
    </row>
    <row r="33" spans="2:18" x14ac:dyDescent="0.25">
      <c r="C33" s="266"/>
      <c r="D33" s="264"/>
      <c r="E33" s="264"/>
      <c r="F33" s="264"/>
      <c r="G33" s="264"/>
      <c r="H33" s="264"/>
      <c r="I33" s="264"/>
      <c r="J33" s="264"/>
      <c r="K33" s="264"/>
      <c r="L33" s="264"/>
      <c r="M33" s="264"/>
      <c r="N33" s="264"/>
      <c r="O33" s="264"/>
      <c r="P33" s="265"/>
      <c r="Q33" s="264"/>
      <c r="R33" s="264"/>
    </row>
    <row r="34" spans="2:18" ht="15.75" x14ac:dyDescent="0.25">
      <c r="B34" s="138"/>
      <c r="C34" s="386"/>
      <c r="E34" s="138"/>
      <c r="F34" s="138"/>
      <c r="G34" s="138"/>
      <c r="H34" s="138"/>
      <c r="I34" s="138"/>
      <c r="J34" s="138"/>
      <c r="K34" s="138"/>
      <c r="L34" s="138"/>
      <c r="M34" s="138"/>
      <c r="N34" s="398"/>
      <c r="O34" s="398"/>
      <c r="P34" s="410"/>
      <c r="Q34" s="398"/>
      <c r="R34" s="398"/>
    </row>
    <row r="35" spans="2:18" ht="15.75" x14ac:dyDescent="0.25">
      <c r="B35" s="394"/>
      <c r="C35" s="394"/>
      <c r="D35" s="394"/>
      <c r="E35" s="394"/>
      <c r="F35" s="394"/>
      <c r="G35" s="394"/>
      <c r="H35" s="394"/>
      <c r="I35" s="394"/>
      <c r="J35" s="394"/>
      <c r="K35" s="394"/>
      <c r="L35" s="138"/>
      <c r="M35" s="138"/>
      <c r="N35" s="398"/>
      <c r="O35" s="398"/>
      <c r="P35" s="398"/>
      <c r="Q35" s="398"/>
      <c r="R35" s="398"/>
    </row>
    <row r="36" spans="2:18" ht="15.75" x14ac:dyDescent="0.25">
      <c r="B36" s="388"/>
      <c r="C36" s="388"/>
      <c r="D36" s="138"/>
      <c r="E36" s="388"/>
      <c r="F36" s="388"/>
      <c r="G36" s="388"/>
      <c r="H36" s="388"/>
      <c r="I36" s="388"/>
      <c r="J36" s="388"/>
      <c r="K36" s="388"/>
      <c r="L36" s="388"/>
      <c r="M36" s="388"/>
      <c r="N36" s="388"/>
      <c r="O36" s="388"/>
      <c r="P36" s="388"/>
      <c r="Q36" s="388"/>
      <c r="R36" s="388"/>
    </row>
    <row r="37" spans="2:18" x14ac:dyDescent="0.25">
      <c r="B37" s="388"/>
      <c r="D37" s="388"/>
      <c r="E37" s="388"/>
      <c r="F37" s="388"/>
      <c r="G37" s="388"/>
      <c r="H37" s="388"/>
      <c r="I37" s="388"/>
      <c r="J37" s="388"/>
      <c r="K37" s="388"/>
      <c r="L37" s="388"/>
      <c r="M37" s="388"/>
      <c r="N37" s="388"/>
      <c r="O37" s="388"/>
      <c r="P37" s="388"/>
      <c r="Q37" s="388"/>
      <c r="R37" s="388"/>
    </row>
    <row r="38" spans="2:18" x14ac:dyDescent="0.25">
      <c r="B38" s="388"/>
      <c r="C38" s="388"/>
      <c r="D38" s="388"/>
      <c r="E38" s="388"/>
      <c r="F38" s="388"/>
      <c r="G38" s="388"/>
      <c r="H38" s="388"/>
      <c r="I38" s="388"/>
      <c r="J38" s="388"/>
      <c r="K38" s="388"/>
      <c r="L38" s="388"/>
      <c r="M38" s="388"/>
      <c r="N38" s="388"/>
      <c r="O38" s="388"/>
      <c r="P38" s="388"/>
      <c r="Q38" s="388"/>
      <c r="R38" s="388"/>
    </row>
    <row r="39" spans="2:18" x14ac:dyDescent="0.25">
      <c r="B39" s="388"/>
      <c r="C39" s="388"/>
      <c r="D39" s="388"/>
      <c r="E39" s="388"/>
      <c r="F39" s="388"/>
      <c r="G39" s="388"/>
      <c r="H39" s="388"/>
      <c r="I39" s="388"/>
      <c r="J39" s="388"/>
      <c r="K39" s="388"/>
      <c r="L39" s="388"/>
      <c r="M39" s="388"/>
      <c r="N39" s="388"/>
      <c r="O39" s="388"/>
      <c r="P39" s="388"/>
      <c r="Q39" s="388"/>
      <c r="R39" s="388"/>
    </row>
    <row r="40" spans="2:18" x14ac:dyDescent="0.25">
      <c r="B40" s="396"/>
      <c r="C40" s="396"/>
      <c r="D40" s="396"/>
      <c r="E40" s="396"/>
      <c r="F40" s="396"/>
      <c r="G40" s="396"/>
      <c r="H40" s="396"/>
      <c r="I40" s="396"/>
      <c r="J40" s="396"/>
      <c r="K40" s="396"/>
      <c r="L40" s="396"/>
      <c r="M40" s="396"/>
      <c r="N40" s="396"/>
      <c r="O40" s="396"/>
      <c r="P40" s="396"/>
      <c r="Q40" s="396"/>
      <c r="R40" s="396"/>
    </row>
    <row r="41" spans="2:18" x14ac:dyDescent="0.25">
      <c r="B41" s="388"/>
      <c r="C41" s="388"/>
      <c r="D41" s="388"/>
      <c r="E41" s="388"/>
      <c r="F41" s="388"/>
      <c r="G41" s="388"/>
      <c r="H41" s="388"/>
      <c r="I41" s="388"/>
      <c r="J41" s="388"/>
      <c r="K41" s="388"/>
      <c r="L41" s="388"/>
      <c r="M41" s="388"/>
      <c r="N41" s="388"/>
      <c r="O41" s="388"/>
      <c r="P41" s="388"/>
      <c r="Q41" s="388"/>
      <c r="R41" s="388"/>
    </row>
    <row r="42" spans="2:18" ht="15.75" x14ac:dyDescent="0.25">
      <c r="B42" s="138"/>
      <c r="C42" s="138"/>
      <c r="D42" s="138"/>
      <c r="E42" s="138"/>
      <c r="F42" s="138"/>
      <c r="G42" s="138"/>
      <c r="H42" s="138"/>
      <c r="I42" s="138"/>
      <c r="J42" s="138"/>
      <c r="K42" s="138"/>
      <c r="L42" s="138"/>
      <c r="M42" s="138"/>
      <c r="N42" s="138"/>
      <c r="O42" s="138"/>
      <c r="P42" s="138"/>
      <c r="Q42" s="138"/>
      <c r="R42" s="138"/>
    </row>
    <row r="43" spans="2:18" x14ac:dyDescent="0.25">
      <c r="B43" s="396"/>
      <c r="C43" s="396"/>
      <c r="D43" s="396"/>
      <c r="E43" s="396"/>
      <c r="F43" s="396"/>
      <c r="G43" s="396"/>
      <c r="H43" s="396"/>
      <c r="I43" s="396"/>
      <c r="J43" s="396"/>
      <c r="K43" s="396"/>
      <c r="L43" s="396"/>
      <c r="M43" s="396"/>
      <c r="N43" s="396"/>
      <c r="O43" s="396"/>
      <c r="P43" s="396"/>
      <c r="Q43" s="396"/>
      <c r="R43" s="396"/>
    </row>
    <row r="44" spans="2:18" x14ac:dyDescent="0.25">
      <c r="B44" s="388"/>
      <c r="C44" s="388"/>
      <c r="D44" s="388"/>
      <c r="E44" s="388"/>
      <c r="F44" s="388"/>
      <c r="G44" s="388"/>
      <c r="H44" s="388"/>
      <c r="I44" s="388"/>
      <c r="J44" s="388"/>
      <c r="K44" s="388"/>
      <c r="L44" s="388"/>
      <c r="M44" s="388"/>
      <c r="N44" s="388"/>
      <c r="O44" s="388"/>
      <c r="P44" s="388"/>
      <c r="Q44" s="388"/>
      <c r="R44" s="388"/>
    </row>
    <row r="45" spans="2:18" x14ac:dyDescent="0.25">
      <c r="B45" s="394"/>
      <c r="C45" s="394"/>
      <c r="D45" s="394"/>
      <c r="E45" s="394"/>
      <c r="F45" s="394"/>
      <c r="G45" s="394"/>
      <c r="H45" s="394"/>
      <c r="I45" s="394"/>
      <c r="J45" s="394"/>
      <c r="K45" s="394"/>
      <c r="L45" s="394"/>
      <c r="M45" s="394"/>
      <c r="N45" s="394"/>
      <c r="O45" s="394"/>
      <c r="P45" s="394"/>
      <c r="Q45" s="394"/>
      <c r="R45" s="394"/>
    </row>
    <row r="46" spans="2:18" x14ac:dyDescent="0.25">
      <c r="B46" s="388"/>
      <c r="C46" s="388"/>
      <c r="D46" s="388"/>
      <c r="E46" s="388"/>
      <c r="F46" s="388"/>
      <c r="G46" s="388"/>
      <c r="H46" s="388"/>
      <c r="I46" s="388"/>
      <c r="J46" s="388"/>
      <c r="K46" s="388"/>
      <c r="L46" s="388"/>
      <c r="M46" s="388"/>
      <c r="N46" s="388"/>
      <c r="O46" s="388"/>
      <c r="P46" s="388"/>
      <c r="Q46" s="388"/>
      <c r="R46" s="388"/>
    </row>
  </sheetData>
  <mergeCells count="7">
    <mergeCell ref="D6:I6"/>
    <mergeCell ref="J6:O6"/>
    <mergeCell ref="Q6:R6"/>
    <mergeCell ref="D7:F7"/>
    <mergeCell ref="G7:I7"/>
    <mergeCell ref="J7:L7"/>
    <mergeCell ref="M7:O7"/>
  </mergeCells>
  <hyperlinks>
    <hyperlink ref="A1" location="Index!A1" display="Go back to index" xr:uid="{5C42019A-9CCE-4A9E-BBB3-4E136966C27C}"/>
  </hyperlinks>
  <pageMargins left="0.25" right="0.25" top="0.75" bottom="0.75" header="0.3" footer="0.3"/>
  <pageSetup paperSize="9" scale="53"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8495A-5FD8-482A-8A4C-BF58EC2B8DC3}">
  <sheetPr>
    <pageSetUpPr fitToPage="1"/>
  </sheetPr>
  <dimension ref="A1:I20"/>
  <sheetViews>
    <sheetView showGridLines="0" zoomScaleNormal="100" workbookViewId="0"/>
  </sheetViews>
  <sheetFormatPr defaultColWidth="9.140625" defaultRowHeight="15" x14ac:dyDescent="0.25"/>
  <cols>
    <col min="1" max="1" width="15.7109375" style="24" bestFit="1" customWidth="1"/>
    <col min="2" max="2" width="6.140625" style="24" customWidth="1"/>
    <col min="3" max="3" width="27" style="24" customWidth="1"/>
    <col min="4" max="4" width="18.5703125" style="24" bestFit="1" customWidth="1"/>
    <col min="5" max="5" width="10.7109375" style="24" customWidth="1"/>
    <col min="6" max="6" width="21.85546875" style="24" customWidth="1"/>
    <col min="7" max="7" width="13.140625" style="24" customWidth="1"/>
    <col min="8" max="8" width="11.42578125" style="24" customWidth="1"/>
    <col min="9" max="9" width="13.140625" style="24" customWidth="1"/>
    <col min="10" max="16384" width="9.140625" style="24"/>
  </cols>
  <sheetData>
    <row r="1" spans="1:9" x14ac:dyDescent="0.25">
      <c r="A1" s="244" t="s">
        <v>843</v>
      </c>
    </row>
    <row r="2" spans="1:9" ht="18.75" x14ac:dyDescent="0.25">
      <c r="A2" s="279" t="s">
        <v>1014</v>
      </c>
      <c r="B2" s="141" t="s">
        <v>1015</v>
      </c>
      <c r="E2" s="169"/>
    </row>
    <row r="3" spans="1:9" x14ac:dyDescent="0.25">
      <c r="B3" s="208"/>
    </row>
    <row r="4" spans="1:9" x14ac:dyDescent="0.25">
      <c r="B4" s="411"/>
      <c r="C4" s="281"/>
      <c r="D4" s="412" t="s">
        <v>51</v>
      </c>
      <c r="E4" s="412" t="s">
        <v>52</v>
      </c>
      <c r="F4" s="412" t="s">
        <v>53</v>
      </c>
      <c r="G4" s="412" t="s">
        <v>54</v>
      </c>
      <c r="H4" s="412" t="s">
        <v>55</v>
      </c>
      <c r="I4" s="412" t="s">
        <v>56</v>
      </c>
    </row>
    <row r="5" spans="1:9" x14ac:dyDescent="0.25">
      <c r="B5" s="281"/>
      <c r="C5" s="281" t="s">
        <v>1154</v>
      </c>
      <c r="D5" s="611" t="s">
        <v>1016</v>
      </c>
      <c r="E5" s="611"/>
      <c r="F5" s="611"/>
      <c r="G5" s="611"/>
      <c r="H5" s="611"/>
      <c r="I5" s="611"/>
    </row>
    <row r="6" spans="1:9" ht="42" customHeight="1" x14ac:dyDescent="0.25">
      <c r="B6" s="281"/>
      <c r="C6" s="281"/>
      <c r="D6" s="413" t="s">
        <v>1017</v>
      </c>
      <c r="E6" s="413" t="s">
        <v>1018</v>
      </c>
      <c r="F6" s="413" t="s">
        <v>1019</v>
      </c>
      <c r="G6" s="413" t="s">
        <v>1020</v>
      </c>
      <c r="H6" s="413" t="s">
        <v>1021</v>
      </c>
      <c r="I6" s="413" t="s">
        <v>83</v>
      </c>
    </row>
    <row r="7" spans="1:9" x14ac:dyDescent="0.25">
      <c r="B7" s="414">
        <v>1</v>
      </c>
      <c r="C7" s="415" t="s">
        <v>306</v>
      </c>
      <c r="D7" s="270" t="s">
        <v>1215</v>
      </c>
      <c r="E7" s="270">
        <v>4</v>
      </c>
      <c r="F7" s="270">
        <v>21</v>
      </c>
      <c r="G7" s="270">
        <v>3</v>
      </c>
      <c r="H7" s="270" t="s">
        <v>1215</v>
      </c>
      <c r="I7" s="270">
        <v>28</v>
      </c>
    </row>
    <row r="8" spans="1:9" x14ac:dyDescent="0.25">
      <c r="B8" s="414">
        <v>2</v>
      </c>
      <c r="C8" s="415" t="s">
        <v>142</v>
      </c>
      <c r="D8" s="270" t="s">
        <v>1215</v>
      </c>
      <c r="E8" s="270" t="s">
        <v>1215</v>
      </c>
      <c r="F8" s="270" t="s">
        <v>1215</v>
      </c>
      <c r="G8" s="270" t="s">
        <v>1215</v>
      </c>
      <c r="H8" s="270" t="s">
        <v>1215</v>
      </c>
      <c r="I8" s="270" t="s">
        <v>1215</v>
      </c>
    </row>
    <row r="9" spans="1:9" x14ac:dyDescent="0.25">
      <c r="B9" s="399">
        <v>3</v>
      </c>
      <c r="C9" s="416" t="s">
        <v>83</v>
      </c>
      <c r="D9" s="267" t="s">
        <v>1215</v>
      </c>
      <c r="E9" s="267" t="s">
        <v>1215</v>
      </c>
      <c r="F9" s="267" t="s">
        <v>1215</v>
      </c>
      <c r="G9" s="267" t="s">
        <v>1215</v>
      </c>
      <c r="H9" s="267" t="s">
        <v>1215</v>
      </c>
      <c r="I9" s="267" t="s">
        <v>1215</v>
      </c>
    </row>
    <row r="11" spans="1:9" x14ac:dyDescent="0.25">
      <c r="C11" s="417"/>
    </row>
    <row r="12" spans="1:9" x14ac:dyDescent="0.25">
      <c r="C12" s="418"/>
    </row>
    <row r="13" spans="1:9" x14ac:dyDescent="0.25">
      <c r="C13" s="281"/>
    </row>
    <row r="17" spans="6:6" x14ac:dyDescent="0.25">
      <c r="F17" s="419"/>
    </row>
    <row r="18" spans="6:6" x14ac:dyDescent="0.25">
      <c r="F18" s="419"/>
    </row>
    <row r="19" spans="6:6" x14ac:dyDescent="0.25">
      <c r="F19" s="419"/>
    </row>
    <row r="20" spans="6:6" x14ac:dyDescent="0.25">
      <c r="F20" s="419"/>
    </row>
  </sheetData>
  <mergeCells count="1">
    <mergeCell ref="D5:I5"/>
  </mergeCells>
  <hyperlinks>
    <hyperlink ref="A1" location="Index!A1" display="Go back to index" xr:uid="{A5E0D76B-1824-4AE1-90A0-64112E6C400B}"/>
  </hyperlinks>
  <pageMargins left="0.70866141732283472" right="0.70866141732283472" top="0.74803149606299213" bottom="0.74803149606299213"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74C37-979E-422A-BFAA-B3F282717FF7}">
  <sheetPr>
    <pageSetUpPr fitToPage="1"/>
  </sheetPr>
  <dimension ref="A1:F15"/>
  <sheetViews>
    <sheetView showGridLines="0" zoomScaleNormal="100" workbookViewId="0"/>
  </sheetViews>
  <sheetFormatPr defaultColWidth="7.7109375" defaultRowHeight="15" x14ac:dyDescent="0.25"/>
  <cols>
    <col min="1" max="1" width="7.7109375" style="136"/>
    <col min="2" max="2" width="16.85546875" style="136" customWidth="1"/>
    <col min="3" max="3" width="53.5703125" style="136" bestFit="1" customWidth="1"/>
    <col min="4" max="4" width="31.42578125" style="136" customWidth="1"/>
    <col min="5" max="5" width="7.7109375" style="136"/>
    <col min="6" max="6" width="12.7109375" style="136" bestFit="1" customWidth="1"/>
    <col min="7" max="16384" width="7.7109375" style="136"/>
  </cols>
  <sheetData>
    <row r="1" spans="1:6" x14ac:dyDescent="0.25">
      <c r="A1" s="244" t="s">
        <v>843</v>
      </c>
    </row>
    <row r="2" spans="1:6" ht="18.75" x14ac:dyDescent="0.25">
      <c r="A2" s="279" t="s">
        <v>858</v>
      </c>
      <c r="B2" s="383" t="s">
        <v>35</v>
      </c>
      <c r="D2" s="420"/>
    </row>
    <row r="3" spans="1:6" x14ac:dyDescent="0.25">
      <c r="B3" s="421"/>
    </row>
    <row r="4" spans="1:6" x14ac:dyDescent="0.25">
      <c r="B4" s="422"/>
      <c r="C4" s="277" t="s">
        <v>1154</v>
      </c>
      <c r="D4" s="423" t="s">
        <v>51</v>
      </c>
    </row>
    <row r="5" spans="1:6" x14ac:dyDescent="0.25">
      <c r="B5" s="422"/>
      <c r="C5" s="277"/>
      <c r="D5" s="424" t="s">
        <v>330</v>
      </c>
    </row>
    <row r="6" spans="1:6" ht="25.5" customHeight="1" x14ac:dyDescent="0.25">
      <c r="B6" s="425" t="s">
        <v>133</v>
      </c>
      <c r="C6" s="426" t="s">
        <v>331</v>
      </c>
      <c r="D6" s="270">
        <v>902.67051173754589</v>
      </c>
    </row>
    <row r="7" spans="1:6" ht="25.5" customHeight="1" x14ac:dyDescent="0.25">
      <c r="B7" s="427" t="s">
        <v>307</v>
      </c>
      <c r="C7" s="428" t="s">
        <v>332</v>
      </c>
      <c r="D7" s="270">
        <v>0</v>
      </c>
      <c r="F7" s="429"/>
    </row>
    <row r="8" spans="1:6" ht="25.5" customHeight="1" x14ac:dyDescent="0.25">
      <c r="B8" s="427" t="s">
        <v>134</v>
      </c>
      <c r="C8" s="428" t="s">
        <v>333</v>
      </c>
      <c r="D8" s="270">
        <v>-712.36</v>
      </c>
      <c r="F8" s="429"/>
    </row>
    <row r="9" spans="1:6" ht="25.5" customHeight="1" x14ac:dyDescent="0.25">
      <c r="B9" s="427" t="s">
        <v>135</v>
      </c>
      <c r="C9" s="430" t="s">
        <v>334</v>
      </c>
      <c r="D9" s="270" t="s">
        <v>1215</v>
      </c>
    </row>
    <row r="10" spans="1:6" ht="24" customHeight="1" x14ac:dyDescent="0.25">
      <c r="B10" s="427" t="s">
        <v>136</v>
      </c>
      <c r="C10" s="430" t="s">
        <v>335</v>
      </c>
      <c r="D10" s="270"/>
      <c r="F10" s="429"/>
    </row>
    <row r="11" spans="1:6" ht="25.5" customHeight="1" x14ac:dyDescent="0.25">
      <c r="B11" s="425" t="s">
        <v>137</v>
      </c>
      <c r="C11" s="426" t="s">
        <v>336</v>
      </c>
      <c r="D11" s="267">
        <v>190.30817570438001</v>
      </c>
    </row>
    <row r="12" spans="1:6" x14ac:dyDescent="0.25">
      <c r="D12" s="431"/>
    </row>
    <row r="13" spans="1:6" x14ac:dyDescent="0.25">
      <c r="C13" s="277"/>
    </row>
    <row r="14" spans="1:6" x14ac:dyDescent="0.25">
      <c r="C14" s="432"/>
    </row>
    <row r="15" spans="1:6" x14ac:dyDescent="0.25">
      <c r="C15" s="433"/>
    </row>
  </sheetData>
  <hyperlinks>
    <hyperlink ref="A1" location="Index!A1" display="Go back to index" xr:uid="{8376EED1-F6C0-4B58-80F2-F2130470AE19}"/>
  </hyperlinks>
  <pageMargins left="0.70866141732283472" right="0.70866141732283472" top="0.74803149606299213" bottom="0.74803149606299213"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92B95-D486-4116-A945-200AF86F886C}">
  <sheetPr>
    <pageSetUpPr fitToPage="1"/>
  </sheetPr>
  <dimension ref="A1:L67"/>
  <sheetViews>
    <sheetView showGridLines="0" zoomScaleNormal="100" workbookViewId="0"/>
  </sheetViews>
  <sheetFormatPr defaultColWidth="9.140625" defaultRowHeight="15" x14ac:dyDescent="0.25"/>
  <cols>
    <col min="3" max="3" width="26.7109375" customWidth="1"/>
    <col min="4" max="4" width="20" customWidth="1"/>
    <col min="5" max="5" width="22.7109375" customWidth="1"/>
    <col min="6" max="6" width="15" customWidth="1"/>
    <col min="7" max="7" width="19" customWidth="1"/>
    <col min="8" max="8" width="20.42578125" customWidth="1"/>
    <col min="9" max="9" width="22" customWidth="1"/>
    <col min="10" max="10" width="15" customWidth="1"/>
    <col min="11" max="11" width="32.7109375" customWidth="1"/>
  </cols>
  <sheetData>
    <row r="1" spans="1:12" x14ac:dyDescent="0.25">
      <c r="A1" s="244" t="s">
        <v>843</v>
      </c>
    </row>
    <row r="2" spans="1:12" x14ac:dyDescent="0.25">
      <c r="A2" s="279" t="s">
        <v>859</v>
      </c>
    </row>
    <row r="3" spans="1:12" ht="18.75" x14ac:dyDescent="0.25">
      <c r="B3" s="616" t="s">
        <v>365</v>
      </c>
      <c r="C3" s="616"/>
      <c r="D3" s="616"/>
      <c r="E3" s="616"/>
      <c r="F3" s="616"/>
      <c r="G3" s="616"/>
      <c r="H3" s="385"/>
      <c r="I3" s="385"/>
      <c r="J3" s="385"/>
      <c r="K3" s="385"/>
    </row>
    <row r="4" spans="1:12" ht="15.75" x14ac:dyDescent="0.25">
      <c r="B4" s="385"/>
      <c r="C4" s="385"/>
      <c r="D4" s="385"/>
      <c r="E4" s="385"/>
      <c r="F4" s="385"/>
      <c r="G4" s="385"/>
      <c r="H4" s="385"/>
      <c r="I4" s="385"/>
      <c r="J4" s="385"/>
      <c r="K4" s="385"/>
    </row>
    <row r="5" spans="1:12" x14ac:dyDescent="0.25">
      <c r="B5" s="134"/>
      <c r="C5" s="134"/>
      <c r="D5" s="277" t="s">
        <v>1154</v>
      </c>
      <c r="E5" s="134"/>
      <c r="F5" s="134"/>
      <c r="G5" s="134"/>
      <c r="H5" s="134"/>
      <c r="I5" s="134"/>
      <c r="J5" s="134"/>
      <c r="K5" s="134"/>
      <c r="L5" s="134"/>
    </row>
    <row r="6" spans="1:12" x14ac:dyDescent="0.25">
      <c r="B6" s="134"/>
      <c r="C6" s="134"/>
      <c r="D6" s="280" t="s">
        <v>51</v>
      </c>
      <c r="E6" s="280" t="s">
        <v>52</v>
      </c>
      <c r="F6" s="280" t="s">
        <v>53</v>
      </c>
      <c r="G6" s="280" t="s">
        <v>54</v>
      </c>
      <c r="H6" s="280" t="s">
        <v>55</v>
      </c>
      <c r="I6" s="280" t="s">
        <v>56</v>
      </c>
      <c r="J6" s="280" t="s">
        <v>57</v>
      </c>
      <c r="K6" s="280" t="s">
        <v>58</v>
      </c>
      <c r="L6" s="134"/>
    </row>
    <row r="7" spans="1:12" ht="72" customHeight="1" x14ac:dyDescent="0.25">
      <c r="B7" s="281"/>
      <c r="C7" s="281"/>
      <c r="D7" s="617" t="s">
        <v>448</v>
      </c>
      <c r="E7" s="617"/>
      <c r="F7" s="617"/>
      <c r="G7" s="617"/>
      <c r="H7" s="617" t="s">
        <v>292</v>
      </c>
      <c r="I7" s="617"/>
      <c r="J7" s="617" t="s">
        <v>366</v>
      </c>
      <c r="K7" s="617"/>
      <c r="L7" s="134"/>
    </row>
    <row r="8" spans="1:12" ht="23.25" customHeight="1" x14ac:dyDescent="0.25">
      <c r="B8" s="281"/>
      <c r="C8" s="281"/>
      <c r="D8" s="384" t="s">
        <v>367</v>
      </c>
      <c r="E8" s="618" t="s">
        <v>368</v>
      </c>
      <c r="F8" s="619"/>
      <c r="G8" s="620"/>
      <c r="H8" s="384" t="s">
        <v>369</v>
      </c>
      <c r="I8" s="384" t="s">
        <v>370</v>
      </c>
      <c r="J8" s="282"/>
      <c r="K8" s="617" t="s">
        <v>371</v>
      </c>
      <c r="L8" s="134"/>
    </row>
    <row r="9" spans="1:12" ht="16.5" customHeight="1" x14ac:dyDescent="0.25">
      <c r="B9" s="281"/>
      <c r="C9" s="281"/>
      <c r="D9" s="384"/>
      <c r="E9" s="399"/>
      <c r="F9" s="384" t="s">
        <v>372</v>
      </c>
      <c r="G9" s="384" t="s">
        <v>373</v>
      </c>
      <c r="H9" s="384"/>
      <c r="I9" s="384"/>
      <c r="J9" s="282"/>
      <c r="K9" s="617"/>
      <c r="L9" s="134"/>
    </row>
    <row r="10" spans="1:12" ht="51" customHeight="1" x14ac:dyDescent="0.25">
      <c r="B10" s="283" t="s">
        <v>304</v>
      </c>
      <c r="C10" s="205" t="s">
        <v>305</v>
      </c>
      <c r="D10" s="270" t="str">
        <f>IFERROR(1/(1/SUMIFS([1]!DSData[Value],[1]!DSData[Template],$A$2,[1]!DSData[RowIdent],$B10,[1]!DSData[CollIdent],D$6)),"")</f>
        <v/>
      </c>
      <c r="E10" s="270" t="str">
        <f>IFERROR(1/(1/SUMIFS([1]!DSData[Value],[1]!DSData[Template],$A$2,[1]!DSData[RowIdent],$B10,[1]!DSData[CollIdent],E$6)),"")</f>
        <v/>
      </c>
      <c r="F10" s="270" t="str">
        <f>IFERROR(1/(1/SUMIFS([1]!DSData[Value],[1]!DSData[Template],$A$2,[1]!DSData[RowIdent],$B10,[1]!DSData[CollIdent],F$6)),"")</f>
        <v/>
      </c>
      <c r="G10" s="270" t="str">
        <f>IFERROR(1/(1/SUMIFS([1]!DSData[Value],[1]!DSData[Template],$A$2,[1]!DSData[RowIdent],$B10,[1]!DSData[CollIdent],G$6)),"")</f>
        <v/>
      </c>
      <c r="H10" s="270" t="str">
        <f>IFERROR(1/(1/SUMIFS([1]!DSData[Value],[1]!DSData[Template],$A$2,[1]!DSData[RowIdent],$B10,[1]!DSData[CollIdent],H$6)),"")</f>
        <v/>
      </c>
      <c r="I10" s="270" t="str">
        <f>IFERROR(1/(1/SUMIFS([1]!DSData[Value],[1]!DSData[Template],$A$2,[1]!DSData[RowIdent],$B10,[1]!DSData[CollIdent],I$6)),"")</f>
        <v/>
      </c>
      <c r="J10" s="270" t="str">
        <f>IFERROR(1/(1/SUMIFS([1]!DSData[Value],[1]!DSData[Template],$A$2,[1]!DSData[RowIdent],$B10,[1]!DSData[CollIdent],J$6)),"")</f>
        <v/>
      </c>
      <c r="K10" s="270" t="str">
        <f>IFERROR(1/(1/SUMIFS([1]!DSData[Value],[1]!DSData[Template],$A$2,[1]!DSData[RowIdent],$B10,[1]!DSData[CollIdent],K$6)),"")</f>
        <v/>
      </c>
      <c r="L10" s="134"/>
    </row>
    <row r="11" spans="1:12" ht="24.75" customHeight="1" x14ac:dyDescent="0.25">
      <c r="B11" s="283" t="s">
        <v>133</v>
      </c>
      <c r="C11" s="205" t="s">
        <v>306</v>
      </c>
      <c r="D11" s="270">
        <v>382.60670326930301</v>
      </c>
      <c r="E11" s="270">
        <v>190.30817570438001</v>
      </c>
      <c r="F11" s="270" t="s">
        <v>1215</v>
      </c>
      <c r="G11" s="270">
        <v>190.30817570438001</v>
      </c>
      <c r="H11" s="270">
        <v>48.100000000000009</v>
      </c>
      <c r="I11" s="270">
        <v>30</v>
      </c>
      <c r="J11" s="270">
        <v>572.91487897368302</v>
      </c>
      <c r="K11" s="270">
        <v>190.30817570438001</v>
      </c>
      <c r="L11" s="134"/>
    </row>
    <row r="12" spans="1:12" ht="15.75" customHeight="1" x14ac:dyDescent="0.25">
      <c r="B12" s="283" t="s">
        <v>307</v>
      </c>
      <c r="C12" s="205" t="s">
        <v>374</v>
      </c>
      <c r="D12" s="270" t="s">
        <v>1215</v>
      </c>
      <c r="E12" s="270" t="s">
        <v>1215</v>
      </c>
      <c r="F12" s="270" t="s">
        <v>1215</v>
      </c>
      <c r="G12" s="270" t="s">
        <v>1215</v>
      </c>
      <c r="H12" s="270" t="s">
        <v>1215</v>
      </c>
      <c r="I12" s="270" t="s">
        <v>1215</v>
      </c>
      <c r="J12" s="270" t="s">
        <v>1215</v>
      </c>
      <c r="K12" s="270" t="s">
        <v>1215</v>
      </c>
      <c r="L12" s="134"/>
    </row>
    <row r="13" spans="1:12" ht="15.75" customHeight="1" x14ac:dyDescent="0.25">
      <c r="B13" s="283" t="s">
        <v>134</v>
      </c>
      <c r="C13" s="205" t="s">
        <v>375</v>
      </c>
      <c r="D13" s="270" t="s">
        <v>1215</v>
      </c>
      <c r="E13" s="270" t="s">
        <v>1215</v>
      </c>
      <c r="F13" s="270" t="s">
        <v>1215</v>
      </c>
      <c r="G13" s="270" t="s">
        <v>1215</v>
      </c>
      <c r="H13" s="270" t="s">
        <v>1215</v>
      </c>
      <c r="I13" s="270" t="s">
        <v>1215</v>
      </c>
      <c r="J13" s="270" t="s">
        <v>1215</v>
      </c>
      <c r="K13" s="270" t="s">
        <v>1215</v>
      </c>
      <c r="L13" s="134"/>
    </row>
    <row r="14" spans="1:12" ht="15.75" customHeight="1" x14ac:dyDescent="0.25">
      <c r="B14" s="283" t="s">
        <v>135</v>
      </c>
      <c r="C14" s="205" t="s">
        <v>376</v>
      </c>
      <c r="D14" s="270" t="s">
        <v>1215</v>
      </c>
      <c r="E14" s="270" t="s">
        <v>1215</v>
      </c>
      <c r="F14" s="270" t="s">
        <v>1215</v>
      </c>
      <c r="G14" s="270" t="s">
        <v>1215</v>
      </c>
      <c r="H14" s="270" t="s">
        <v>1215</v>
      </c>
      <c r="I14" s="270" t="s">
        <v>1215</v>
      </c>
      <c r="J14" s="270" t="s">
        <v>1215</v>
      </c>
      <c r="K14" s="270" t="s">
        <v>1215</v>
      </c>
      <c r="L14" s="134"/>
    </row>
    <row r="15" spans="1:12" ht="34.5" customHeight="1" x14ac:dyDescent="0.25">
      <c r="B15" s="283" t="s">
        <v>136</v>
      </c>
      <c r="C15" s="205" t="s">
        <v>377</v>
      </c>
      <c r="D15" s="270" t="s">
        <v>1215</v>
      </c>
      <c r="E15" s="270" t="s">
        <v>1215</v>
      </c>
      <c r="F15" s="270" t="s">
        <v>1215</v>
      </c>
      <c r="G15" s="270" t="s">
        <v>1215</v>
      </c>
      <c r="H15" s="270" t="s">
        <v>1215</v>
      </c>
      <c r="I15" s="270" t="s">
        <v>1215</v>
      </c>
      <c r="J15" s="270" t="s">
        <v>1215</v>
      </c>
      <c r="K15" s="270" t="s">
        <v>1215</v>
      </c>
      <c r="L15" s="134"/>
    </row>
    <row r="16" spans="1:12" ht="33" customHeight="1" x14ac:dyDescent="0.25">
      <c r="B16" s="283" t="s">
        <v>137</v>
      </c>
      <c r="C16" s="205" t="s">
        <v>378</v>
      </c>
      <c r="D16" s="270">
        <v>382.60670326930301</v>
      </c>
      <c r="E16" s="270">
        <v>190.30817570438001</v>
      </c>
      <c r="F16" s="270" t="s">
        <v>1215</v>
      </c>
      <c r="G16" s="270">
        <v>190.30817570438001</v>
      </c>
      <c r="H16" s="270">
        <v>48.100000000000009</v>
      </c>
      <c r="I16" s="270">
        <v>30</v>
      </c>
      <c r="J16" s="270">
        <v>572.91487897368302</v>
      </c>
      <c r="K16" s="270">
        <v>190.30817570438001</v>
      </c>
      <c r="L16" s="134"/>
    </row>
    <row r="17" spans="2:12" ht="24.75" customHeight="1" x14ac:dyDescent="0.25">
      <c r="B17" s="283" t="s">
        <v>145</v>
      </c>
      <c r="C17" s="205" t="s">
        <v>379</v>
      </c>
      <c r="D17" s="270" t="s">
        <v>1215</v>
      </c>
      <c r="E17" s="270" t="s">
        <v>1215</v>
      </c>
      <c r="F17" s="270" t="s">
        <v>1215</v>
      </c>
      <c r="G17" s="270" t="s">
        <v>1215</v>
      </c>
      <c r="H17" s="270" t="s">
        <v>1215</v>
      </c>
      <c r="I17" s="270" t="s">
        <v>1215</v>
      </c>
      <c r="J17" s="270" t="s">
        <v>1215</v>
      </c>
      <c r="K17" s="270" t="s">
        <v>1215</v>
      </c>
      <c r="L17" s="134"/>
    </row>
    <row r="18" spans="2:12" ht="15.75" customHeight="1" x14ac:dyDescent="0.25">
      <c r="B18" s="283" t="s">
        <v>138</v>
      </c>
      <c r="C18" s="205" t="s">
        <v>315</v>
      </c>
      <c r="D18" s="270" t="s">
        <v>1215</v>
      </c>
      <c r="E18" s="270" t="s">
        <v>1215</v>
      </c>
      <c r="F18" s="270" t="s">
        <v>1215</v>
      </c>
      <c r="G18" s="270" t="s">
        <v>1215</v>
      </c>
      <c r="H18" s="270" t="s">
        <v>1215</v>
      </c>
      <c r="I18" s="270" t="s">
        <v>1215</v>
      </c>
      <c r="J18" s="270" t="s">
        <v>1215</v>
      </c>
      <c r="K18" s="270" t="s">
        <v>1215</v>
      </c>
      <c r="L18" s="134"/>
    </row>
    <row r="19" spans="2:12" ht="40.5" customHeight="1" x14ac:dyDescent="0.25">
      <c r="B19" s="284" t="s">
        <v>139</v>
      </c>
      <c r="C19" s="285" t="s">
        <v>380</v>
      </c>
      <c r="D19" s="270" t="s">
        <v>1215</v>
      </c>
      <c r="E19" s="270" t="s">
        <v>1215</v>
      </c>
      <c r="F19" s="270" t="s">
        <v>1215</v>
      </c>
      <c r="G19" s="270" t="s">
        <v>1215</v>
      </c>
      <c r="H19" s="270" t="s">
        <v>1215</v>
      </c>
      <c r="I19" s="270" t="s">
        <v>1215</v>
      </c>
      <c r="J19" s="270" t="s">
        <v>1215</v>
      </c>
      <c r="K19" s="270" t="s">
        <v>1215</v>
      </c>
      <c r="L19" s="134"/>
    </row>
    <row r="20" spans="2:12" x14ac:dyDescent="0.25">
      <c r="B20" s="286">
        <v>100</v>
      </c>
      <c r="C20" s="287" t="s">
        <v>83</v>
      </c>
      <c r="D20" s="267">
        <v>382.60670326930301</v>
      </c>
      <c r="E20" s="267">
        <v>190.30817570438001</v>
      </c>
      <c r="F20" s="267" t="s">
        <v>1215</v>
      </c>
      <c r="G20" s="267">
        <v>190.30817570438001</v>
      </c>
      <c r="H20" s="267">
        <v>48.100000000000009</v>
      </c>
      <c r="I20" s="267">
        <v>30</v>
      </c>
      <c r="J20" s="267">
        <v>572.91487897368302</v>
      </c>
      <c r="K20" s="267">
        <v>190.30817570438001</v>
      </c>
      <c r="L20" s="134"/>
    </row>
    <row r="21" spans="2:12" x14ac:dyDescent="0.25">
      <c r="B21" s="134"/>
      <c r="C21" s="134"/>
      <c r="D21" s="134"/>
      <c r="E21" s="134"/>
      <c r="F21" s="134"/>
      <c r="G21" s="134"/>
      <c r="H21" s="134"/>
      <c r="I21" s="134"/>
      <c r="J21" s="134"/>
      <c r="K21" s="134"/>
      <c r="L21" s="134"/>
    </row>
    <row r="22" spans="2:12" x14ac:dyDescent="0.25">
      <c r="B22" s="621"/>
      <c r="C22" s="621"/>
      <c r="D22" s="134"/>
      <c r="E22" s="134"/>
      <c r="F22" s="134"/>
      <c r="G22" s="134"/>
      <c r="H22" s="134"/>
      <c r="I22" s="134"/>
      <c r="J22" s="134"/>
      <c r="K22" s="134"/>
      <c r="L22" s="134"/>
    </row>
    <row r="23" spans="2:12" x14ac:dyDescent="0.25">
      <c r="B23" s="134"/>
      <c r="D23" s="288"/>
      <c r="E23" s="289"/>
      <c r="F23" s="134"/>
      <c r="G23" s="134"/>
      <c r="H23" s="134"/>
      <c r="I23" s="134"/>
      <c r="J23" s="134"/>
      <c r="K23" s="134"/>
      <c r="L23" s="134"/>
    </row>
    <row r="24" spans="2:12" x14ac:dyDescent="0.25">
      <c r="B24" s="621"/>
      <c r="C24" s="621"/>
      <c r="D24" s="186"/>
      <c r="E24" s="134"/>
      <c r="F24" s="134"/>
      <c r="G24" s="134"/>
      <c r="H24" s="134"/>
      <c r="I24" s="134"/>
      <c r="J24" s="134"/>
      <c r="K24" s="134"/>
      <c r="L24" s="134"/>
    </row>
    <row r="25" spans="2:12" ht="36" customHeight="1" x14ac:dyDescent="0.25">
      <c r="B25" s="614"/>
      <c r="C25" s="614"/>
      <c r="D25" s="614"/>
      <c r="E25" s="614"/>
      <c r="F25" s="614"/>
      <c r="G25" s="614"/>
      <c r="H25" s="614"/>
      <c r="I25" s="614"/>
      <c r="J25" s="614"/>
      <c r="K25" s="614"/>
      <c r="L25" s="134"/>
    </row>
    <row r="26" spans="2:12" x14ac:dyDescent="0.25">
      <c r="B26" s="622"/>
      <c r="C26" s="622"/>
      <c r="D26" s="622"/>
      <c r="E26" s="622"/>
      <c r="F26" s="622"/>
      <c r="G26" s="622"/>
      <c r="H26" s="622"/>
      <c r="I26" s="622"/>
      <c r="J26" s="622"/>
      <c r="K26" s="622"/>
    </row>
    <row r="27" spans="2:12" ht="36" customHeight="1" x14ac:dyDescent="0.25">
      <c r="B27" s="614"/>
      <c r="C27" s="614"/>
      <c r="D27" s="614"/>
      <c r="E27" s="614"/>
      <c r="F27" s="614"/>
      <c r="G27" s="614"/>
      <c r="H27" s="614"/>
      <c r="I27" s="614"/>
      <c r="J27" s="614"/>
      <c r="K27" s="614"/>
    </row>
    <row r="28" spans="2:12" ht="24" customHeight="1" x14ac:dyDescent="0.25">
      <c r="B28" s="614"/>
      <c r="C28" s="614"/>
      <c r="D28" s="614"/>
      <c r="E28" s="614"/>
      <c r="F28" s="614"/>
      <c r="G28" s="614"/>
      <c r="H28" s="614"/>
      <c r="I28" s="614"/>
      <c r="J28" s="614"/>
      <c r="K28" s="614"/>
    </row>
    <row r="29" spans="2:12" x14ac:dyDescent="0.25">
      <c r="B29" s="614"/>
      <c r="C29" s="614"/>
      <c r="D29" s="614"/>
      <c r="E29" s="614"/>
      <c r="F29" s="614"/>
      <c r="G29" s="614"/>
      <c r="H29" s="614"/>
      <c r="I29" s="614"/>
      <c r="J29" s="614"/>
      <c r="K29" s="614"/>
    </row>
    <row r="30" spans="2:12" ht="24" customHeight="1" x14ac:dyDescent="0.25">
      <c r="B30" s="614"/>
      <c r="C30" s="614"/>
      <c r="D30" s="614"/>
      <c r="E30" s="614"/>
      <c r="F30" s="614"/>
      <c r="G30" s="614"/>
      <c r="H30" s="614"/>
      <c r="I30" s="614"/>
      <c r="J30" s="614"/>
      <c r="K30" s="614"/>
    </row>
    <row r="31" spans="2:12" ht="48" customHeight="1" x14ac:dyDescent="0.25">
      <c r="B31" s="614"/>
      <c r="C31" s="614"/>
      <c r="D31" s="614"/>
      <c r="E31" s="614"/>
      <c r="F31" s="614"/>
      <c r="G31" s="614"/>
      <c r="H31" s="614"/>
      <c r="I31" s="614"/>
      <c r="J31" s="614"/>
      <c r="K31" s="614"/>
    </row>
    <row r="32" spans="2:12" ht="60" customHeight="1" x14ac:dyDescent="0.25">
      <c r="B32" s="614"/>
      <c r="C32" s="614"/>
      <c r="D32" s="614"/>
      <c r="E32" s="614"/>
      <c r="F32" s="614"/>
      <c r="G32" s="614"/>
      <c r="H32" s="614"/>
      <c r="I32" s="614"/>
      <c r="J32" s="614"/>
      <c r="K32" s="614"/>
    </row>
    <row r="33" spans="2:11" ht="15.75" x14ac:dyDescent="0.25">
      <c r="B33" s="385"/>
      <c r="C33" s="385"/>
      <c r="D33" s="385"/>
      <c r="E33" s="385"/>
      <c r="F33" s="385"/>
      <c r="G33" s="385"/>
      <c r="H33" s="385"/>
      <c r="I33" s="385"/>
      <c r="J33" s="385"/>
      <c r="K33" s="385"/>
    </row>
    <row r="34" spans="2:11" ht="15.75" x14ac:dyDescent="0.25">
      <c r="B34" s="615"/>
      <c r="C34" s="615"/>
      <c r="D34" s="385"/>
      <c r="E34" s="385"/>
      <c r="F34" s="385"/>
      <c r="G34" s="385"/>
      <c r="H34" s="385"/>
      <c r="I34" s="385"/>
      <c r="J34" s="385"/>
      <c r="K34" s="385"/>
    </row>
    <row r="35" spans="2:11" ht="39.75" customHeight="1" x14ac:dyDescent="0.25">
      <c r="B35" s="614"/>
      <c r="C35" s="614"/>
      <c r="D35" s="614"/>
      <c r="E35" s="614"/>
      <c r="F35" s="614"/>
      <c r="G35" s="614"/>
      <c r="H35" s="614"/>
      <c r="I35" s="614"/>
      <c r="J35" s="614"/>
      <c r="K35" s="614"/>
    </row>
    <row r="36" spans="2:11" x14ac:dyDescent="0.25">
      <c r="B36" s="612"/>
      <c r="C36" s="612"/>
      <c r="D36" s="612"/>
      <c r="E36" s="612"/>
      <c r="F36" s="612"/>
      <c r="G36" s="612"/>
      <c r="H36" s="612"/>
      <c r="I36" s="612"/>
      <c r="J36" s="612"/>
      <c r="K36" s="612"/>
    </row>
    <row r="37" spans="2:11" x14ac:dyDescent="0.25">
      <c r="B37" s="612"/>
      <c r="C37" s="612"/>
      <c r="D37" s="612"/>
      <c r="E37" s="612"/>
      <c r="F37" s="612"/>
      <c r="G37" s="612"/>
      <c r="H37" s="612"/>
      <c r="I37" s="612"/>
      <c r="J37" s="612"/>
      <c r="K37" s="612"/>
    </row>
    <row r="38" spans="2:11" x14ac:dyDescent="0.25">
      <c r="B38" s="612"/>
      <c r="C38" s="612"/>
      <c r="D38" s="612"/>
      <c r="E38" s="612"/>
      <c r="F38" s="612"/>
      <c r="G38" s="612"/>
      <c r="H38" s="612"/>
      <c r="I38" s="612"/>
      <c r="J38" s="612"/>
      <c r="K38" s="612"/>
    </row>
    <row r="39" spans="2:11" x14ac:dyDescent="0.25">
      <c r="B39" s="612"/>
      <c r="C39" s="612"/>
      <c r="D39" s="612"/>
      <c r="E39" s="612"/>
      <c r="F39" s="612"/>
      <c r="G39" s="612"/>
      <c r="H39" s="612"/>
      <c r="I39" s="612"/>
      <c r="J39" s="612"/>
      <c r="K39" s="612"/>
    </row>
    <row r="40" spans="2:11" x14ac:dyDescent="0.25">
      <c r="B40" s="612"/>
      <c r="C40" s="612"/>
      <c r="D40" s="612"/>
      <c r="E40" s="612"/>
      <c r="F40" s="612"/>
      <c r="G40" s="612"/>
      <c r="H40" s="612"/>
      <c r="I40" s="612"/>
      <c r="J40" s="612"/>
      <c r="K40" s="612"/>
    </row>
    <row r="41" spans="2:11" x14ac:dyDescent="0.25">
      <c r="B41" s="612"/>
      <c r="C41" s="612"/>
      <c r="D41" s="612"/>
      <c r="E41" s="612"/>
      <c r="F41" s="612"/>
      <c r="G41" s="612"/>
      <c r="H41" s="612"/>
      <c r="I41" s="612"/>
      <c r="J41" s="612"/>
      <c r="K41" s="612"/>
    </row>
    <row r="45" spans="2:11" ht="24" customHeight="1" x14ac:dyDescent="0.25"/>
    <row r="46" spans="2:11" ht="24" customHeight="1" x14ac:dyDescent="0.25"/>
    <row r="55" ht="36" customHeight="1" x14ac:dyDescent="0.25"/>
    <row r="65" spans="2:11" ht="36" customHeight="1" x14ac:dyDescent="0.25"/>
    <row r="66" spans="2:11" ht="48" customHeight="1" x14ac:dyDescent="0.25"/>
    <row r="67" spans="2:11" ht="15.75" x14ac:dyDescent="0.25">
      <c r="B67" s="613"/>
      <c r="C67" s="613"/>
      <c r="D67" s="613"/>
      <c r="E67" s="613"/>
      <c r="F67" s="613"/>
      <c r="G67" s="613"/>
      <c r="H67" s="613"/>
      <c r="I67" s="613"/>
      <c r="J67" s="613"/>
      <c r="K67" s="385"/>
    </row>
  </sheetData>
  <mergeCells count="22">
    <mergeCell ref="B28:K28"/>
    <mergeCell ref="B3:G3"/>
    <mergeCell ref="D7:G7"/>
    <mergeCell ref="H7:I7"/>
    <mergeCell ref="J7:K7"/>
    <mergeCell ref="E8:G8"/>
    <mergeCell ref="K8:K9"/>
    <mergeCell ref="B22:C22"/>
    <mergeCell ref="B24:C24"/>
    <mergeCell ref="B25:K25"/>
    <mergeCell ref="B26:K26"/>
    <mergeCell ref="B27:K27"/>
    <mergeCell ref="B36:K41"/>
    <mergeCell ref="B67:C67"/>
    <mergeCell ref="D67:F67"/>
    <mergeCell ref="G67:J67"/>
    <mergeCell ref="B29:K29"/>
    <mergeCell ref="B30:K30"/>
    <mergeCell ref="B31:K31"/>
    <mergeCell ref="B32:K32"/>
    <mergeCell ref="B34:C34"/>
    <mergeCell ref="B35:K35"/>
  </mergeCells>
  <hyperlinks>
    <hyperlink ref="A1" location="Index!A1" display="Go back to index" xr:uid="{F5116373-5516-483E-BA99-4DDC41E6FEFA}"/>
  </hyperlinks>
  <pageMargins left="0.25" right="0.25" top="0.75" bottom="0.75" header="0.3" footer="0.3"/>
  <pageSetup paperSize="9" scale="67"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9C33D-2621-4B1B-ACB7-3ED0BE3E69A1}">
  <sheetPr>
    <pageSetUpPr fitToPage="1"/>
  </sheetPr>
  <dimension ref="A1:O50"/>
  <sheetViews>
    <sheetView showGridLines="0" zoomScaleNormal="100" workbookViewId="0"/>
  </sheetViews>
  <sheetFormatPr defaultColWidth="9.140625" defaultRowHeight="15" x14ac:dyDescent="0.25"/>
  <cols>
    <col min="1" max="1" width="15.7109375" style="107" bestFit="1" customWidth="1"/>
    <col min="2" max="2" width="13" style="107" customWidth="1"/>
    <col min="3" max="3" width="25.85546875" style="107" bestFit="1" customWidth="1"/>
    <col min="4" max="4" width="12" style="107" bestFit="1" customWidth="1"/>
    <col min="5" max="5" width="16.85546875" style="107" bestFit="1" customWidth="1"/>
    <col min="6" max="6" width="12" style="107" bestFit="1" customWidth="1"/>
    <col min="7" max="7" width="10.85546875" style="107" bestFit="1" customWidth="1"/>
    <col min="8" max="8" width="24.42578125" style="107" customWidth="1"/>
    <col min="9" max="9" width="15.28515625" style="107" bestFit="1" customWidth="1"/>
    <col min="10" max="10" width="12" style="107" bestFit="1" customWidth="1"/>
    <col min="11" max="13" width="12.28515625" style="107" bestFit="1" customWidth="1"/>
    <col min="14" max="14" width="9" style="107" bestFit="1" customWidth="1"/>
    <col min="15" max="15" width="10.85546875" style="107" bestFit="1" customWidth="1"/>
    <col min="16" max="16384" width="9.140625" style="107"/>
  </cols>
  <sheetData>
    <row r="1" spans="1:15" x14ac:dyDescent="0.25">
      <c r="A1" s="244" t="s">
        <v>843</v>
      </c>
    </row>
    <row r="2" spans="1:15" ht="18.75" x14ac:dyDescent="0.25">
      <c r="A2" s="278" t="s">
        <v>860</v>
      </c>
      <c r="B2" s="409" t="s">
        <v>381</v>
      </c>
      <c r="C2" s="389"/>
      <c r="D2" s="389"/>
      <c r="E2" s="389"/>
      <c r="F2" s="389"/>
      <c r="G2" s="389"/>
      <c r="H2" s="389"/>
      <c r="I2" s="389"/>
      <c r="J2" s="389"/>
      <c r="K2" s="389"/>
      <c r="L2" s="389"/>
      <c r="M2" s="389"/>
      <c r="N2" s="389"/>
      <c r="O2" s="389"/>
    </row>
    <row r="3" spans="1:15" x14ac:dyDescent="0.25">
      <c r="B3" s="389"/>
      <c r="C3" s="389"/>
      <c r="D3" s="389"/>
      <c r="E3" s="389"/>
      <c r="F3" s="389"/>
      <c r="G3" s="389"/>
      <c r="H3" s="389"/>
      <c r="I3" s="389"/>
      <c r="J3" s="389"/>
      <c r="K3" s="389"/>
      <c r="L3" s="389"/>
      <c r="M3" s="389"/>
      <c r="N3" s="389"/>
      <c r="O3" s="389"/>
    </row>
    <row r="4" spans="1:15" s="266" customFormat="1" ht="12" x14ac:dyDescent="0.2"/>
    <row r="5" spans="1:15" s="266" customFormat="1" ht="12" x14ac:dyDescent="0.2">
      <c r="D5" s="277" t="s">
        <v>1154</v>
      </c>
    </row>
    <row r="6" spans="1:15" s="266" customFormat="1" ht="12" x14ac:dyDescent="0.2"/>
    <row r="7" spans="1:15" s="266" customFormat="1" ht="12" x14ac:dyDescent="0.2">
      <c r="D7" s="290" t="s">
        <v>51</v>
      </c>
      <c r="E7" s="290" t="s">
        <v>52</v>
      </c>
      <c r="F7" s="290" t="s">
        <v>53</v>
      </c>
      <c r="G7" s="290" t="s">
        <v>54</v>
      </c>
      <c r="H7" s="290" t="s">
        <v>55</v>
      </c>
      <c r="I7" s="290" t="s">
        <v>56</v>
      </c>
      <c r="J7" s="290" t="s">
        <v>57</v>
      </c>
      <c r="K7" s="290" t="s">
        <v>58</v>
      </c>
      <c r="L7" s="290" t="s">
        <v>94</v>
      </c>
      <c r="M7" s="290" t="s">
        <v>95</v>
      </c>
      <c r="N7" s="290" t="s">
        <v>96</v>
      </c>
      <c r="O7" s="290" t="s">
        <v>97</v>
      </c>
    </row>
    <row r="8" spans="1:15" s="266" customFormat="1" ht="12" x14ac:dyDescent="0.2">
      <c r="B8" s="109"/>
      <c r="C8" s="109"/>
      <c r="D8" s="629" t="s">
        <v>382</v>
      </c>
      <c r="E8" s="629"/>
      <c r="F8" s="629"/>
      <c r="G8" s="629"/>
      <c r="H8" s="629"/>
      <c r="I8" s="629"/>
      <c r="J8" s="629"/>
      <c r="K8" s="629"/>
      <c r="L8" s="629"/>
      <c r="M8" s="629"/>
      <c r="N8" s="629"/>
      <c r="O8" s="629"/>
    </row>
    <row r="9" spans="1:15" s="266" customFormat="1" ht="15" customHeight="1" x14ac:dyDescent="0.2">
      <c r="B9" s="109"/>
      <c r="C9" s="109"/>
      <c r="D9" s="629" t="s">
        <v>295</v>
      </c>
      <c r="E9" s="629"/>
      <c r="F9" s="629"/>
      <c r="G9" s="630" t="s">
        <v>296</v>
      </c>
      <c r="H9" s="630"/>
      <c r="I9" s="630"/>
      <c r="J9" s="630"/>
      <c r="K9" s="630"/>
      <c r="L9" s="630"/>
      <c r="M9" s="630"/>
      <c r="N9" s="630"/>
      <c r="O9" s="630"/>
    </row>
    <row r="10" spans="1:15" s="266" customFormat="1" ht="36" customHeight="1" x14ac:dyDescent="0.2">
      <c r="D10" s="390"/>
      <c r="E10" s="391" t="s">
        <v>450</v>
      </c>
      <c r="F10" s="391" t="s">
        <v>451</v>
      </c>
      <c r="G10" s="291"/>
      <c r="H10" s="391" t="s">
        <v>829</v>
      </c>
      <c r="I10" s="391" t="s">
        <v>830</v>
      </c>
      <c r="J10" s="391" t="s">
        <v>831</v>
      </c>
      <c r="K10" s="391" t="s">
        <v>832</v>
      </c>
      <c r="L10" s="391" t="s">
        <v>833</v>
      </c>
      <c r="M10" s="391" t="s">
        <v>834</v>
      </c>
      <c r="N10" s="391" t="s">
        <v>383</v>
      </c>
      <c r="O10" s="391" t="s">
        <v>372</v>
      </c>
    </row>
    <row r="11" spans="1:15" s="266" customFormat="1" ht="24.95" customHeight="1" x14ac:dyDescent="0.2">
      <c r="B11" s="276" t="s">
        <v>304</v>
      </c>
      <c r="C11" s="292" t="s">
        <v>305</v>
      </c>
      <c r="D11" s="270" t="s">
        <v>1215</v>
      </c>
      <c r="E11" s="270" t="s">
        <v>1215</v>
      </c>
      <c r="F11" s="270" t="s">
        <v>1215</v>
      </c>
      <c r="G11" s="270" t="s">
        <v>1215</v>
      </c>
      <c r="H11" s="270" t="s">
        <v>1215</v>
      </c>
      <c r="I11" s="270" t="s">
        <v>1215</v>
      </c>
      <c r="J11" s="270" t="s">
        <v>1215</v>
      </c>
      <c r="K11" s="270" t="s">
        <v>1215</v>
      </c>
      <c r="L11" s="270" t="s">
        <v>1215</v>
      </c>
      <c r="M11" s="270" t="s">
        <v>1215</v>
      </c>
      <c r="N11" s="270" t="s">
        <v>1215</v>
      </c>
      <c r="O11" s="270" t="s">
        <v>1215</v>
      </c>
    </row>
    <row r="12" spans="1:15" s="266" customFormat="1" ht="24.95" customHeight="1" x14ac:dyDescent="0.2">
      <c r="B12" s="276" t="s">
        <v>133</v>
      </c>
      <c r="C12" s="292" t="s">
        <v>306</v>
      </c>
      <c r="D12" s="270">
        <v>27198.090563836955</v>
      </c>
      <c r="E12" s="270">
        <v>27198.090563836955</v>
      </c>
      <c r="F12" s="270" t="s">
        <v>1215</v>
      </c>
      <c r="G12" s="270">
        <v>190.30817570438001</v>
      </c>
      <c r="H12" s="270">
        <v>190.30817570438001</v>
      </c>
      <c r="I12" s="270" t="s">
        <v>1215</v>
      </c>
      <c r="J12" s="270" t="s">
        <v>1215</v>
      </c>
      <c r="K12" s="270" t="s">
        <v>1215</v>
      </c>
      <c r="L12" s="270" t="s">
        <v>1215</v>
      </c>
      <c r="M12" s="270" t="s">
        <v>1215</v>
      </c>
      <c r="N12" s="270" t="s">
        <v>1215</v>
      </c>
      <c r="O12" s="270" t="s">
        <v>1215</v>
      </c>
    </row>
    <row r="13" spans="1:15" s="266" customFormat="1" ht="24.95" customHeight="1" x14ac:dyDescent="0.2">
      <c r="B13" s="293" t="s">
        <v>307</v>
      </c>
      <c r="C13" s="294" t="s">
        <v>374</v>
      </c>
      <c r="D13" s="270" t="s">
        <v>1215</v>
      </c>
      <c r="E13" s="270" t="s">
        <v>1215</v>
      </c>
      <c r="F13" s="270" t="s">
        <v>1215</v>
      </c>
      <c r="G13" s="270" t="s">
        <v>1215</v>
      </c>
      <c r="H13" s="270" t="s">
        <v>1215</v>
      </c>
      <c r="I13" s="270" t="s">
        <v>1215</v>
      </c>
      <c r="J13" s="270" t="s">
        <v>1215</v>
      </c>
      <c r="K13" s="270" t="s">
        <v>1215</v>
      </c>
      <c r="L13" s="270" t="s">
        <v>1215</v>
      </c>
      <c r="M13" s="270" t="s">
        <v>1215</v>
      </c>
      <c r="N13" s="270" t="s">
        <v>1215</v>
      </c>
      <c r="O13" s="270" t="s">
        <v>1215</v>
      </c>
    </row>
    <row r="14" spans="1:15" s="266" customFormat="1" ht="24.95" customHeight="1" x14ac:dyDescent="0.2">
      <c r="B14" s="293" t="s">
        <v>134</v>
      </c>
      <c r="C14" s="294" t="s">
        <v>375</v>
      </c>
      <c r="D14" s="270" t="s">
        <v>1215</v>
      </c>
      <c r="E14" s="270" t="s">
        <v>1215</v>
      </c>
      <c r="F14" s="270" t="s">
        <v>1215</v>
      </c>
      <c r="G14" s="270" t="s">
        <v>1215</v>
      </c>
      <c r="H14" s="270" t="s">
        <v>1215</v>
      </c>
      <c r="I14" s="270" t="s">
        <v>1215</v>
      </c>
      <c r="J14" s="270" t="s">
        <v>1215</v>
      </c>
      <c r="K14" s="270" t="s">
        <v>1215</v>
      </c>
      <c r="L14" s="270" t="s">
        <v>1215</v>
      </c>
      <c r="M14" s="270" t="s">
        <v>1215</v>
      </c>
      <c r="N14" s="270" t="s">
        <v>1215</v>
      </c>
      <c r="O14" s="270" t="s">
        <v>1215</v>
      </c>
    </row>
    <row r="15" spans="1:15" s="266" customFormat="1" ht="24.95" customHeight="1" x14ac:dyDescent="0.2">
      <c r="B15" s="293" t="s">
        <v>135</v>
      </c>
      <c r="C15" s="294" t="s">
        <v>376</v>
      </c>
      <c r="D15" s="270" t="s">
        <v>1215</v>
      </c>
      <c r="E15" s="270" t="s">
        <v>1215</v>
      </c>
      <c r="F15" s="270" t="s">
        <v>1215</v>
      </c>
      <c r="G15" s="270" t="s">
        <v>1215</v>
      </c>
      <c r="H15" s="270" t="s">
        <v>1215</v>
      </c>
      <c r="I15" s="270" t="s">
        <v>1215</v>
      </c>
      <c r="J15" s="270" t="s">
        <v>1215</v>
      </c>
      <c r="K15" s="270" t="s">
        <v>1215</v>
      </c>
      <c r="L15" s="270" t="s">
        <v>1215</v>
      </c>
      <c r="M15" s="270" t="s">
        <v>1215</v>
      </c>
      <c r="N15" s="270" t="s">
        <v>1215</v>
      </c>
      <c r="O15" s="270" t="s">
        <v>1215</v>
      </c>
    </row>
    <row r="16" spans="1:15" s="266" customFormat="1" ht="24.95" customHeight="1" x14ac:dyDescent="0.2">
      <c r="B16" s="293" t="s">
        <v>136</v>
      </c>
      <c r="C16" s="294" t="s">
        <v>377</v>
      </c>
      <c r="D16" s="270" t="s">
        <v>1215</v>
      </c>
      <c r="E16" s="270" t="s">
        <v>1215</v>
      </c>
      <c r="F16" s="270" t="s">
        <v>1215</v>
      </c>
      <c r="G16" s="270" t="s">
        <v>1215</v>
      </c>
      <c r="H16" s="270" t="s">
        <v>1215</v>
      </c>
      <c r="I16" s="270" t="s">
        <v>1215</v>
      </c>
      <c r="J16" s="270" t="s">
        <v>1215</v>
      </c>
      <c r="K16" s="270" t="s">
        <v>1215</v>
      </c>
      <c r="L16" s="270" t="s">
        <v>1215</v>
      </c>
      <c r="M16" s="270" t="s">
        <v>1215</v>
      </c>
      <c r="N16" s="270" t="s">
        <v>1215</v>
      </c>
      <c r="O16" s="270" t="s">
        <v>1215</v>
      </c>
    </row>
    <row r="17" spans="2:15" s="266" customFormat="1" ht="31.5" customHeight="1" x14ac:dyDescent="0.2">
      <c r="B17" s="293" t="s">
        <v>137</v>
      </c>
      <c r="C17" s="294" t="s">
        <v>378</v>
      </c>
      <c r="D17" s="270">
        <v>27198.090563836955</v>
      </c>
      <c r="E17" s="270">
        <v>27198.090563836955</v>
      </c>
      <c r="F17" s="270" t="s">
        <v>1215</v>
      </c>
      <c r="G17" s="270">
        <v>190.30817570438001</v>
      </c>
      <c r="H17" s="270">
        <v>190.30817570438001</v>
      </c>
      <c r="I17" s="270" t="s">
        <v>1215</v>
      </c>
      <c r="J17" s="270" t="s">
        <v>1215</v>
      </c>
      <c r="K17" s="270" t="s">
        <v>1215</v>
      </c>
      <c r="L17" s="270" t="s">
        <v>1215</v>
      </c>
      <c r="M17" s="270" t="s">
        <v>1215</v>
      </c>
      <c r="N17" s="270" t="s">
        <v>1215</v>
      </c>
      <c r="O17" s="270" t="s">
        <v>1215</v>
      </c>
    </row>
    <row r="18" spans="2:15" s="266" customFormat="1" ht="24.95" customHeight="1" x14ac:dyDescent="0.2">
      <c r="B18" s="293" t="s">
        <v>145</v>
      </c>
      <c r="C18" s="295" t="s">
        <v>384</v>
      </c>
      <c r="D18" s="270" t="s">
        <v>1215</v>
      </c>
      <c r="E18" s="270" t="s">
        <v>1215</v>
      </c>
      <c r="F18" s="270" t="s">
        <v>1215</v>
      </c>
      <c r="G18" s="270" t="s">
        <v>1215</v>
      </c>
      <c r="H18" s="270" t="s">
        <v>1215</v>
      </c>
      <c r="I18" s="270" t="s">
        <v>1215</v>
      </c>
      <c r="J18" s="270" t="s">
        <v>1215</v>
      </c>
      <c r="K18" s="270" t="s">
        <v>1215</v>
      </c>
      <c r="L18" s="270" t="s">
        <v>1215</v>
      </c>
      <c r="M18" s="270" t="s">
        <v>1215</v>
      </c>
      <c r="N18" s="270" t="s">
        <v>1215</v>
      </c>
      <c r="O18" s="270" t="s">
        <v>1215</v>
      </c>
    </row>
    <row r="19" spans="2:15" s="266" customFormat="1" ht="24.95" customHeight="1" x14ac:dyDescent="0.2">
      <c r="B19" s="293" t="s">
        <v>138</v>
      </c>
      <c r="C19" s="294" t="s">
        <v>379</v>
      </c>
      <c r="D19" s="270" t="s">
        <v>1215</v>
      </c>
      <c r="E19" s="270" t="s">
        <v>1215</v>
      </c>
      <c r="F19" s="270" t="s">
        <v>1215</v>
      </c>
      <c r="G19" s="270" t="s">
        <v>1215</v>
      </c>
      <c r="H19" s="270" t="s">
        <v>1215</v>
      </c>
      <c r="I19" s="270" t="s">
        <v>1215</v>
      </c>
      <c r="J19" s="270" t="s">
        <v>1215</v>
      </c>
      <c r="K19" s="270" t="s">
        <v>1215</v>
      </c>
      <c r="L19" s="270" t="s">
        <v>1215</v>
      </c>
      <c r="M19" s="270" t="s">
        <v>1215</v>
      </c>
      <c r="N19" s="270" t="s">
        <v>1215</v>
      </c>
      <c r="O19" s="270" t="s">
        <v>1215</v>
      </c>
    </row>
    <row r="20" spans="2:15" s="266" customFormat="1" ht="24.95" customHeight="1" x14ac:dyDescent="0.2">
      <c r="B20" s="276" t="s">
        <v>139</v>
      </c>
      <c r="C20" s="292" t="s">
        <v>315</v>
      </c>
      <c r="D20" s="270" t="s">
        <v>1215</v>
      </c>
      <c r="E20" s="270" t="s">
        <v>1215</v>
      </c>
      <c r="F20" s="270" t="s">
        <v>1215</v>
      </c>
      <c r="G20" s="270" t="s">
        <v>1215</v>
      </c>
      <c r="H20" s="270" t="s">
        <v>1215</v>
      </c>
      <c r="I20" s="270" t="s">
        <v>1215</v>
      </c>
      <c r="J20" s="270" t="s">
        <v>1215</v>
      </c>
      <c r="K20" s="270" t="s">
        <v>1215</v>
      </c>
      <c r="L20" s="270" t="s">
        <v>1215</v>
      </c>
      <c r="M20" s="270" t="s">
        <v>1215</v>
      </c>
      <c r="N20" s="270" t="s">
        <v>1215</v>
      </c>
      <c r="O20" s="270" t="s">
        <v>1215</v>
      </c>
    </row>
    <row r="21" spans="2:15" s="266" customFormat="1" ht="24.95" customHeight="1" x14ac:dyDescent="0.2">
      <c r="B21" s="293" t="s">
        <v>316</v>
      </c>
      <c r="C21" s="294" t="s">
        <v>374</v>
      </c>
      <c r="D21" s="270" t="s">
        <v>1215</v>
      </c>
      <c r="E21" s="270" t="s">
        <v>1215</v>
      </c>
      <c r="F21" s="270" t="s">
        <v>1215</v>
      </c>
      <c r="G21" s="270" t="s">
        <v>1215</v>
      </c>
      <c r="H21" s="270" t="s">
        <v>1215</v>
      </c>
      <c r="I21" s="270" t="s">
        <v>1215</v>
      </c>
      <c r="J21" s="270" t="s">
        <v>1215</v>
      </c>
      <c r="K21" s="270" t="s">
        <v>1215</v>
      </c>
      <c r="L21" s="270" t="s">
        <v>1215</v>
      </c>
      <c r="M21" s="270" t="s">
        <v>1215</v>
      </c>
      <c r="N21" s="270" t="s">
        <v>1215</v>
      </c>
      <c r="O21" s="270" t="s">
        <v>1215</v>
      </c>
    </row>
    <row r="22" spans="2:15" s="266" customFormat="1" ht="24.95" customHeight="1" x14ac:dyDescent="0.2">
      <c r="B22" s="293" t="s">
        <v>317</v>
      </c>
      <c r="C22" s="294" t="s">
        <v>375</v>
      </c>
      <c r="D22" s="270" t="s">
        <v>1215</v>
      </c>
      <c r="E22" s="270" t="s">
        <v>1215</v>
      </c>
      <c r="F22" s="270" t="s">
        <v>1215</v>
      </c>
      <c r="G22" s="270" t="s">
        <v>1215</v>
      </c>
      <c r="H22" s="270" t="s">
        <v>1215</v>
      </c>
      <c r="I22" s="270" t="s">
        <v>1215</v>
      </c>
      <c r="J22" s="270" t="s">
        <v>1215</v>
      </c>
      <c r="K22" s="270" t="s">
        <v>1215</v>
      </c>
      <c r="L22" s="270" t="s">
        <v>1215</v>
      </c>
      <c r="M22" s="270" t="s">
        <v>1215</v>
      </c>
      <c r="N22" s="270" t="s">
        <v>1215</v>
      </c>
      <c r="O22" s="270" t="s">
        <v>1215</v>
      </c>
    </row>
    <row r="23" spans="2:15" s="266" customFormat="1" ht="24.95" customHeight="1" x14ac:dyDescent="0.2">
      <c r="B23" s="293" t="s">
        <v>318</v>
      </c>
      <c r="C23" s="294" t="s">
        <v>376</v>
      </c>
      <c r="D23" s="270" t="s">
        <v>1215</v>
      </c>
      <c r="E23" s="270" t="s">
        <v>1215</v>
      </c>
      <c r="F23" s="270" t="s">
        <v>1215</v>
      </c>
      <c r="G23" s="270" t="s">
        <v>1215</v>
      </c>
      <c r="H23" s="270" t="s">
        <v>1215</v>
      </c>
      <c r="I23" s="270" t="s">
        <v>1215</v>
      </c>
      <c r="J23" s="270" t="s">
        <v>1215</v>
      </c>
      <c r="K23" s="270" t="s">
        <v>1215</v>
      </c>
      <c r="L23" s="270" t="s">
        <v>1215</v>
      </c>
      <c r="M23" s="270" t="s">
        <v>1215</v>
      </c>
      <c r="N23" s="270" t="s">
        <v>1215</v>
      </c>
      <c r="O23" s="270" t="s">
        <v>1215</v>
      </c>
    </row>
    <row r="24" spans="2:15" s="266" customFormat="1" ht="24.95" customHeight="1" x14ac:dyDescent="0.2">
      <c r="B24" s="293" t="s">
        <v>319</v>
      </c>
      <c r="C24" s="294" t="s">
        <v>377</v>
      </c>
      <c r="D24" s="270" t="s">
        <v>1215</v>
      </c>
      <c r="E24" s="270" t="s">
        <v>1215</v>
      </c>
      <c r="F24" s="270" t="s">
        <v>1215</v>
      </c>
      <c r="G24" s="270" t="s">
        <v>1215</v>
      </c>
      <c r="H24" s="270" t="s">
        <v>1215</v>
      </c>
      <c r="I24" s="270" t="s">
        <v>1215</v>
      </c>
      <c r="J24" s="270" t="s">
        <v>1215</v>
      </c>
      <c r="K24" s="270" t="s">
        <v>1215</v>
      </c>
      <c r="L24" s="270" t="s">
        <v>1215</v>
      </c>
      <c r="M24" s="270" t="s">
        <v>1215</v>
      </c>
      <c r="N24" s="270" t="s">
        <v>1215</v>
      </c>
      <c r="O24" s="270" t="s">
        <v>1215</v>
      </c>
    </row>
    <row r="25" spans="2:15" s="266" customFormat="1" ht="24.95" customHeight="1" x14ac:dyDescent="0.2">
      <c r="B25" s="293" t="s">
        <v>320</v>
      </c>
      <c r="C25" s="294" t="s">
        <v>378</v>
      </c>
      <c r="D25" s="270" t="s">
        <v>1215</v>
      </c>
      <c r="E25" s="270" t="s">
        <v>1215</v>
      </c>
      <c r="F25" s="270" t="s">
        <v>1215</v>
      </c>
      <c r="G25" s="270" t="s">
        <v>1215</v>
      </c>
      <c r="H25" s="270" t="s">
        <v>1215</v>
      </c>
      <c r="I25" s="270" t="s">
        <v>1215</v>
      </c>
      <c r="J25" s="270" t="s">
        <v>1215</v>
      </c>
      <c r="K25" s="270" t="s">
        <v>1215</v>
      </c>
      <c r="L25" s="270" t="s">
        <v>1215</v>
      </c>
      <c r="M25" s="270" t="s">
        <v>1215</v>
      </c>
      <c r="N25" s="270" t="s">
        <v>1215</v>
      </c>
      <c r="O25" s="270" t="s">
        <v>1215</v>
      </c>
    </row>
    <row r="26" spans="2:15" s="266" customFormat="1" ht="28.5" customHeight="1" x14ac:dyDescent="0.2">
      <c r="B26" s="276" t="s">
        <v>321</v>
      </c>
      <c r="C26" s="292" t="s">
        <v>322</v>
      </c>
      <c r="D26" s="270">
        <v>3798.081587478322</v>
      </c>
      <c r="E26" s="270">
        <v>3798.081587478322</v>
      </c>
      <c r="F26" s="270" t="s">
        <v>1215</v>
      </c>
      <c r="G26" s="270" t="s">
        <v>1215</v>
      </c>
      <c r="H26" s="270" t="s">
        <v>1215</v>
      </c>
      <c r="I26" s="270" t="s">
        <v>1215</v>
      </c>
      <c r="J26" s="270" t="s">
        <v>1215</v>
      </c>
      <c r="K26" s="270" t="s">
        <v>1215</v>
      </c>
      <c r="L26" s="270" t="s">
        <v>1215</v>
      </c>
      <c r="M26" s="270" t="s">
        <v>1215</v>
      </c>
      <c r="N26" s="270" t="s">
        <v>1215</v>
      </c>
      <c r="O26" s="270" t="s">
        <v>1215</v>
      </c>
    </row>
    <row r="27" spans="2:15" s="266" customFormat="1" ht="24.95" customHeight="1" x14ac:dyDescent="0.2">
      <c r="B27" s="293" t="s">
        <v>323</v>
      </c>
      <c r="C27" s="294" t="s">
        <v>374</v>
      </c>
      <c r="D27" s="270" t="s">
        <v>1215</v>
      </c>
      <c r="E27" s="270" t="s">
        <v>1215</v>
      </c>
      <c r="F27" s="270" t="s">
        <v>1215</v>
      </c>
      <c r="G27" s="270" t="s">
        <v>1215</v>
      </c>
      <c r="H27" s="270" t="s">
        <v>1215</v>
      </c>
      <c r="I27" s="270" t="s">
        <v>1215</v>
      </c>
      <c r="J27" s="270" t="s">
        <v>1215</v>
      </c>
      <c r="K27" s="270" t="s">
        <v>1215</v>
      </c>
      <c r="L27" s="270" t="s">
        <v>1215</v>
      </c>
      <c r="M27" s="270" t="s">
        <v>1215</v>
      </c>
      <c r="N27" s="270" t="s">
        <v>1215</v>
      </c>
      <c r="O27" s="270" t="s">
        <v>1215</v>
      </c>
    </row>
    <row r="28" spans="2:15" s="266" customFormat="1" ht="24.95" customHeight="1" x14ac:dyDescent="0.2">
      <c r="B28" s="293" t="s">
        <v>324</v>
      </c>
      <c r="C28" s="294" t="s">
        <v>375</v>
      </c>
      <c r="D28" s="270" t="s">
        <v>1215</v>
      </c>
      <c r="E28" s="270" t="s">
        <v>1215</v>
      </c>
      <c r="F28" s="270" t="s">
        <v>1215</v>
      </c>
      <c r="G28" s="270" t="s">
        <v>1215</v>
      </c>
      <c r="H28" s="270" t="s">
        <v>1215</v>
      </c>
      <c r="I28" s="270" t="s">
        <v>1215</v>
      </c>
      <c r="J28" s="270" t="s">
        <v>1215</v>
      </c>
      <c r="K28" s="270" t="s">
        <v>1215</v>
      </c>
      <c r="L28" s="270" t="s">
        <v>1215</v>
      </c>
      <c r="M28" s="270" t="s">
        <v>1215</v>
      </c>
      <c r="N28" s="270" t="s">
        <v>1215</v>
      </c>
      <c r="O28" s="270" t="s">
        <v>1215</v>
      </c>
    </row>
    <row r="29" spans="2:15" s="266" customFormat="1" ht="24.95" customHeight="1" x14ac:dyDescent="0.2">
      <c r="B29" s="293" t="s">
        <v>325</v>
      </c>
      <c r="C29" s="294" t="s">
        <v>376</v>
      </c>
      <c r="D29" s="270" t="s">
        <v>1215</v>
      </c>
      <c r="E29" s="270" t="s">
        <v>1215</v>
      </c>
      <c r="F29" s="270" t="s">
        <v>1215</v>
      </c>
      <c r="G29" s="270" t="s">
        <v>1215</v>
      </c>
      <c r="H29" s="270" t="s">
        <v>1215</v>
      </c>
      <c r="I29" s="270" t="s">
        <v>1215</v>
      </c>
      <c r="J29" s="270" t="s">
        <v>1215</v>
      </c>
      <c r="K29" s="270" t="s">
        <v>1215</v>
      </c>
      <c r="L29" s="270" t="s">
        <v>1215</v>
      </c>
      <c r="M29" s="270" t="s">
        <v>1215</v>
      </c>
      <c r="N29" s="270" t="s">
        <v>1215</v>
      </c>
      <c r="O29" s="270" t="s">
        <v>1215</v>
      </c>
    </row>
    <row r="30" spans="2:15" s="266" customFormat="1" ht="24.95" customHeight="1" x14ac:dyDescent="0.2">
      <c r="B30" s="293" t="s">
        <v>326</v>
      </c>
      <c r="C30" s="294" t="s">
        <v>377</v>
      </c>
      <c r="D30" s="270" t="s">
        <v>1215</v>
      </c>
      <c r="E30" s="270" t="s">
        <v>1215</v>
      </c>
      <c r="F30" s="270" t="s">
        <v>1215</v>
      </c>
      <c r="G30" s="270" t="s">
        <v>1215</v>
      </c>
      <c r="H30" s="270" t="s">
        <v>1215</v>
      </c>
      <c r="I30" s="270" t="s">
        <v>1215</v>
      </c>
      <c r="J30" s="270" t="s">
        <v>1215</v>
      </c>
      <c r="K30" s="270" t="s">
        <v>1215</v>
      </c>
      <c r="L30" s="270" t="s">
        <v>1215</v>
      </c>
      <c r="M30" s="270" t="s">
        <v>1215</v>
      </c>
      <c r="N30" s="270" t="s">
        <v>1215</v>
      </c>
      <c r="O30" s="270" t="s">
        <v>1215</v>
      </c>
    </row>
    <row r="31" spans="2:15" s="266" customFormat="1" ht="29.25" customHeight="1" x14ac:dyDescent="0.2">
      <c r="B31" s="293" t="s">
        <v>327</v>
      </c>
      <c r="C31" s="294" t="s">
        <v>378</v>
      </c>
      <c r="D31" s="270">
        <v>3798.081587478322</v>
      </c>
      <c r="E31" s="270">
        <v>3798.081587478322</v>
      </c>
      <c r="F31" s="270" t="s">
        <v>1215</v>
      </c>
      <c r="G31" s="270" t="s">
        <v>1215</v>
      </c>
      <c r="H31" s="270" t="s">
        <v>1215</v>
      </c>
      <c r="I31" s="270" t="s">
        <v>1215</v>
      </c>
      <c r="J31" s="270" t="s">
        <v>1215</v>
      </c>
      <c r="K31" s="270" t="s">
        <v>1215</v>
      </c>
      <c r="L31" s="270" t="s">
        <v>1215</v>
      </c>
      <c r="M31" s="270" t="s">
        <v>1215</v>
      </c>
      <c r="N31" s="270" t="s">
        <v>1215</v>
      </c>
      <c r="O31" s="270" t="s">
        <v>1215</v>
      </c>
    </row>
    <row r="32" spans="2:15" s="266" customFormat="1" ht="24.95" customHeight="1" x14ac:dyDescent="0.2">
      <c r="B32" s="293" t="s">
        <v>328</v>
      </c>
      <c r="C32" s="294" t="s">
        <v>379</v>
      </c>
      <c r="D32" s="270" t="s">
        <v>1215</v>
      </c>
      <c r="E32" s="270" t="s">
        <v>1215</v>
      </c>
      <c r="F32" s="270" t="s">
        <v>1215</v>
      </c>
      <c r="G32" s="270" t="s">
        <v>1215</v>
      </c>
      <c r="H32" s="270" t="s">
        <v>1215</v>
      </c>
      <c r="I32" s="270" t="s">
        <v>1215</v>
      </c>
      <c r="J32" s="270" t="s">
        <v>1215</v>
      </c>
      <c r="K32" s="270" t="s">
        <v>1215</v>
      </c>
      <c r="L32" s="270" t="s">
        <v>1215</v>
      </c>
      <c r="M32" s="270" t="s">
        <v>1215</v>
      </c>
      <c r="N32" s="270" t="s">
        <v>1215</v>
      </c>
      <c r="O32" s="270" t="s">
        <v>1215</v>
      </c>
    </row>
    <row r="33" spans="2:15" s="266" customFormat="1" ht="24.95" customHeight="1" x14ac:dyDescent="0.2">
      <c r="B33" s="295" t="s">
        <v>329</v>
      </c>
      <c r="C33" s="296" t="s">
        <v>83</v>
      </c>
      <c r="D33" s="267">
        <v>30996.172151315277</v>
      </c>
      <c r="E33" s="267">
        <v>30996.172151315277</v>
      </c>
      <c r="F33" s="267" t="s">
        <v>1215</v>
      </c>
      <c r="G33" s="267">
        <v>190.30817570438001</v>
      </c>
      <c r="H33" s="267">
        <v>190.30817570438001</v>
      </c>
      <c r="I33" s="267" t="s">
        <v>1215</v>
      </c>
      <c r="J33" s="267" t="s">
        <v>1215</v>
      </c>
      <c r="K33" s="267" t="s">
        <v>1215</v>
      </c>
      <c r="L33" s="267" t="s">
        <v>1215</v>
      </c>
      <c r="M33" s="267" t="s">
        <v>1215</v>
      </c>
      <c r="N33" s="267" t="s">
        <v>1215</v>
      </c>
      <c r="O33" s="267" t="s">
        <v>1215</v>
      </c>
    </row>
    <row r="34" spans="2:15" s="266" customFormat="1" ht="12" x14ac:dyDescent="0.2">
      <c r="B34" s="297"/>
      <c r="C34" s="297"/>
      <c r="D34" s="297"/>
      <c r="E34" s="297"/>
      <c r="F34" s="297"/>
      <c r="G34" s="297"/>
      <c r="H34" s="297"/>
      <c r="I34" s="297"/>
      <c r="J34" s="297"/>
    </row>
    <row r="35" spans="2:15" s="266" customFormat="1" ht="12" x14ac:dyDescent="0.2">
      <c r="B35" s="386"/>
      <c r="C35" s="386"/>
      <c r="D35" s="631"/>
      <c r="E35" s="631"/>
      <c r="F35" s="386"/>
      <c r="G35" s="386"/>
      <c r="H35" s="386"/>
      <c r="I35" s="386"/>
      <c r="J35" s="386"/>
    </row>
    <row r="36" spans="2:15" s="266" customFormat="1" ht="12" x14ac:dyDescent="0.2">
      <c r="B36" s="298"/>
      <c r="C36" s="299"/>
      <c r="D36" s="298"/>
      <c r="E36" s="298"/>
      <c r="F36" s="298"/>
      <c r="G36" s="298"/>
      <c r="H36" s="298"/>
      <c r="I36" s="298"/>
      <c r="J36" s="298"/>
      <c r="K36" s="386"/>
    </row>
    <row r="37" spans="2:15" s="266" customFormat="1" ht="15" customHeight="1" x14ac:dyDescent="0.2">
      <c r="B37" s="300"/>
      <c r="C37" s="301"/>
      <c r="D37" s="302"/>
      <c r="E37" s="303"/>
      <c r="F37" s="304"/>
      <c r="G37" s="304"/>
      <c r="H37" s="304"/>
      <c r="I37" s="300"/>
      <c r="J37" s="300"/>
      <c r="K37" s="300"/>
      <c r="L37" s="300"/>
      <c r="M37" s="300"/>
      <c r="N37" s="300"/>
      <c r="O37" s="304"/>
    </row>
    <row r="38" spans="2:15" x14ac:dyDescent="0.25">
      <c r="B38" s="624"/>
      <c r="C38" s="624"/>
      <c r="D38" s="624"/>
      <c r="E38" s="624"/>
      <c r="F38" s="624"/>
      <c r="G38" s="624"/>
      <c r="H38" s="624"/>
      <c r="I38" s="624"/>
      <c r="J38" s="624"/>
      <c r="K38" s="624"/>
      <c r="L38" s="624"/>
      <c r="M38" s="624"/>
      <c r="N38" s="624"/>
      <c r="O38" s="624"/>
    </row>
    <row r="39" spans="2:15" x14ac:dyDescent="0.25">
      <c r="B39" s="628"/>
      <c r="C39" s="628"/>
      <c r="D39" s="628"/>
      <c r="E39" s="628"/>
      <c r="F39" s="628"/>
      <c r="G39" s="628"/>
      <c r="H39" s="628"/>
      <c r="I39" s="628"/>
      <c r="J39" s="628"/>
      <c r="K39" s="628"/>
      <c r="L39" s="628"/>
      <c r="M39" s="628"/>
      <c r="N39" s="628"/>
      <c r="O39" s="628"/>
    </row>
    <row r="40" spans="2:15" x14ac:dyDescent="0.25">
      <c r="B40" s="624"/>
      <c r="C40" s="624"/>
      <c r="D40" s="624"/>
      <c r="E40" s="624"/>
      <c r="F40" s="624"/>
      <c r="G40" s="624"/>
      <c r="H40" s="624"/>
      <c r="I40" s="624"/>
      <c r="J40" s="624"/>
      <c r="K40" s="624"/>
      <c r="L40" s="624"/>
      <c r="M40" s="624"/>
      <c r="N40" s="624"/>
      <c r="O40" s="624"/>
    </row>
    <row r="41" spans="2:15" x14ac:dyDescent="0.25">
      <c r="B41" s="624"/>
      <c r="C41" s="624"/>
      <c r="D41" s="624"/>
      <c r="E41" s="624"/>
      <c r="F41" s="624"/>
      <c r="G41" s="624"/>
      <c r="H41" s="624"/>
      <c r="I41" s="624"/>
      <c r="J41" s="624"/>
      <c r="K41" s="624"/>
      <c r="L41" s="624"/>
      <c r="M41" s="624"/>
      <c r="N41" s="624"/>
      <c r="O41" s="624"/>
    </row>
    <row r="42" spans="2:15" x14ac:dyDescent="0.25">
      <c r="B42" s="624"/>
      <c r="C42" s="624"/>
      <c r="D42" s="624"/>
      <c r="E42" s="624"/>
      <c r="F42" s="624"/>
      <c r="G42" s="624"/>
      <c r="H42" s="624"/>
      <c r="I42" s="624"/>
      <c r="J42" s="624"/>
      <c r="K42" s="624"/>
      <c r="L42" s="624"/>
      <c r="M42" s="624"/>
      <c r="N42" s="624"/>
      <c r="O42" s="624"/>
    </row>
    <row r="43" spans="2:15" ht="21" customHeight="1" x14ac:dyDescent="0.25">
      <c r="B43" s="624"/>
      <c r="C43" s="624"/>
      <c r="D43" s="624"/>
      <c r="E43" s="624"/>
      <c r="F43" s="624"/>
      <c r="G43" s="624"/>
      <c r="H43" s="624"/>
      <c r="I43" s="624"/>
      <c r="J43" s="624"/>
      <c r="K43" s="624"/>
      <c r="L43" s="624"/>
      <c r="M43" s="624"/>
      <c r="N43" s="624"/>
      <c r="O43" s="624"/>
    </row>
    <row r="44" spans="2:15" ht="15.75" x14ac:dyDescent="0.25">
      <c r="B44" s="627"/>
      <c r="C44" s="627"/>
      <c r="D44" s="627"/>
      <c r="E44" s="627"/>
      <c r="F44" s="387"/>
      <c r="G44" s="387"/>
      <c r="H44" s="387"/>
      <c r="I44" s="387"/>
      <c r="J44" s="387"/>
      <c r="K44" s="387"/>
      <c r="L44" s="398"/>
      <c r="M44" s="398"/>
      <c r="N44" s="398"/>
      <c r="O44" s="398"/>
    </row>
    <row r="45" spans="2:15" ht="15.75" x14ac:dyDescent="0.25">
      <c r="B45" s="623"/>
      <c r="C45" s="623"/>
      <c r="D45" s="623"/>
      <c r="E45" s="623"/>
      <c r="F45" s="623"/>
      <c r="G45" s="623"/>
      <c r="H45" s="623"/>
      <c r="I45" s="623"/>
      <c r="J45" s="623"/>
      <c r="K45" s="387"/>
      <c r="L45" s="398"/>
      <c r="M45" s="398"/>
      <c r="N45" s="398"/>
      <c r="O45" s="398"/>
    </row>
    <row r="46" spans="2:15" x14ac:dyDescent="0.25">
      <c r="B46" s="624"/>
      <c r="C46" s="624"/>
      <c r="D46" s="624"/>
      <c r="E46" s="624"/>
      <c r="F46" s="624"/>
      <c r="G46" s="624"/>
      <c r="H46" s="624"/>
      <c r="I46" s="624"/>
      <c r="J46" s="624"/>
      <c r="K46" s="624"/>
      <c r="L46" s="624"/>
      <c r="M46" s="624"/>
      <c r="N46" s="624"/>
      <c r="O46" s="624"/>
    </row>
    <row r="47" spans="2:15" x14ac:dyDescent="0.25">
      <c r="B47" s="625"/>
      <c r="C47" s="625"/>
      <c r="D47" s="625"/>
      <c r="E47" s="625"/>
      <c r="F47" s="625"/>
      <c r="G47" s="625"/>
      <c r="H47" s="625"/>
      <c r="I47" s="625"/>
      <c r="J47" s="625"/>
      <c r="K47" s="625"/>
      <c r="L47" s="625"/>
      <c r="M47" s="625"/>
      <c r="N47" s="625"/>
      <c r="O47" s="625"/>
    </row>
    <row r="48" spans="2:15" ht="21" customHeight="1" x14ac:dyDescent="0.25">
      <c r="B48" s="626"/>
      <c r="C48" s="626"/>
      <c r="D48" s="626"/>
      <c r="E48" s="626"/>
      <c r="F48" s="626"/>
      <c r="G48" s="626"/>
      <c r="H48" s="626"/>
      <c r="I48" s="626"/>
      <c r="J48" s="626"/>
      <c r="K48" s="626"/>
      <c r="L48" s="626"/>
      <c r="M48" s="626"/>
      <c r="N48" s="626"/>
      <c r="O48" s="626"/>
    </row>
    <row r="50" spans="2:9" x14ac:dyDescent="0.25">
      <c r="B50" s="626"/>
      <c r="C50" s="626"/>
      <c r="D50" s="626"/>
      <c r="E50" s="626"/>
      <c r="F50" s="626"/>
      <c r="G50" s="626"/>
      <c r="H50" s="626"/>
      <c r="I50" s="626"/>
    </row>
  </sheetData>
  <mergeCells count="17">
    <mergeCell ref="B39:O39"/>
    <mergeCell ref="D8:O8"/>
    <mergeCell ref="D9:F9"/>
    <mergeCell ref="G9:O9"/>
    <mergeCell ref="D35:E35"/>
    <mergeCell ref="B38:O38"/>
    <mergeCell ref="B40:O40"/>
    <mergeCell ref="B41:O41"/>
    <mergeCell ref="B42:O42"/>
    <mergeCell ref="B43:O43"/>
    <mergeCell ref="B44:C44"/>
    <mergeCell ref="D44:E44"/>
    <mergeCell ref="B45:J45"/>
    <mergeCell ref="B46:O46"/>
    <mergeCell ref="B47:O47"/>
    <mergeCell ref="B48:O48"/>
    <mergeCell ref="B50:I50"/>
  </mergeCells>
  <hyperlinks>
    <hyperlink ref="A1" location="Index!A1" display="Go back to index" xr:uid="{6A2DF0DF-18BF-4B30-9088-5EFA38FD2116}"/>
  </hyperlinks>
  <pageMargins left="0.25" right="0.25" top="0.75" bottom="0.75" header="0.3" footer="0.3"/>
  <pageSetup paperSize="9" scale="66"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4C43A-E531-43ED-8F1E-C7AD7A4A7BB5}">
  <dimension ref="A1:N36"/>
  <sheetViews>
    <sheetView showGridLines="0" zoomScaleNormal="100" workbookViewId="0"/>
  </sheetViews>
  <sheetFormatPr defaultColWidth="9.140625" defaultRowHeight="15" x14ac:dyDescent="0.25"/>
  <cols>
    <col min="1" max="1" width="4.140625" style="107" customWidth="1"/>
    <col min="2" max="2" width="7.140625" style="107" customWidth="1"/>
    <col min="3" max="3" width="22" style="107" bestFit="1" customWidth="1"/>
    <col min="4" max="4" width="20.5703125" style="107" customWidth="1"/>
    <col min="5" max="5" width="29.28515625" style="107" bestFit="1" customWidth="1"/>
    <col min="6" max="6" width="16.42578125" style="107" customWidth="1"/>
    <col min="7" max="7" width="26.140625" style="107" bestFit="1" customWidth="1"/>
    <col min="8" max="8" width="23" style="107" customWidth="1"/>
    <col min="9" max="9" width="20" style="107" customWidth="1"/>
    <col min="10" max="10" width="19.7109375" style="107" customWidth="1"/>
    <col min="11" max="16384" width="9.140625" style="107"/>
  </cols>
  <sheetData>
    <row r="1" spans="1:14" s="266" customFormat="1" ht="12" x14ac:dyDescent="0.2">
      <c r="A1" s="305" t="s">
        <v>843</v>
      </c>
    </row>
    <row r="2" spans="1:14" s="266" customFormat="1" ht="18.75" x14ac:dyDescent="0.2">
      <c r="A2" s="306" t="s">
        <v>861</v>
      </c>
      <c r="B2" s="636" t="s">
        <v>385</v>
      </c>
      <c r="C2" s="636"/>
      <c r="D2" s="636"/>
      <c r="E2" s="636"/>
      <c r="F2" s="636"/>
      <c r="G2" s="386"/>
      <c r="H2" s="386"/>
      <c r="I2" s="386"/>
      <c r="J2" s="386"/>
      <c r="K2" s="386"/>
      <c r="L2" s="386"/>
      <c r="M2" s="386"/>
      <c r="N2" s="386"/>
    </row>
    <row r="3" spans="1:14" x14ac:dyDescent="0.25">
      <c r="B3" s="637"/>
      <c r="C3" s="637"/>
      <c r="D3" s="637"/>
      <c r="E3" s="637"/>
      <c r="F3" s="637"/>
      <c r="G3" s="395"/>
      <c r="H3" s="395"/>
      <c r="I3" s="395"/>
      <c r="J3" s="395"/>
      <c r="K3" s="395"/>
      <c r="L3" s="395"/>
      <c r="M3" s="395"/>
      <c r="N3" s="395"/>
    </row>
    <row r="4" spans="1:14" x14ac:dyDescent="0.25">
      <c r="B4" s="266"/>
      <c r="C4" s="108" t="s">
        <v>1154</v>
      </c>
      <c r="D4" s="108"/>
      <c r="E4" s="108" t="s">
        <v>1155</v>
      </c>
      <c r="F4" s="108"/>
      <c r="G4" s="108" t="s">
        <v>1156</v>
      </c>
      <c r="H4" s="108"/>
      <c r="I4" s="108"/>
      <c r="J4" s="108" t="s">
        <v>1157</v>
      </c>
      <c r="K4" s="108"/>
      <c r="L4" s="109"/>
      <c r="M4" s="109"/>
      <c r="N4" s="395"/>
    </row>
    <row r="5" spans="1:14" ht="15.75" x14ac:dyDescent="0.25">
      <c r="B5" s="266"/>
      <c r="C5" s="266"/>
      <c r="D5" s="290" t="s">
        <v>51</v>
      </c>
      <c r="E5" s="290" t="s">
        <v>52</v>
      </c>
      <c r="F5" s="290" t="s">
        <v>53</v>
      </c>
      <c r="G5" s="276" t="s">
        <v>54</v>
      </c>
      <c r="H5" s="290" t="s">
        <v>55</v>
      </c>
      <c r="I5" s="290" t="s">
        <v>56</v>
      </c>
      <c r="J5" s="290" t="s">
        <v>57</v>
      </c>
      <c r="K5" s="398"/>
      <c r="L5" s="398"/>
      <c r="M5" s="398"/>
      <c r="N5" s="395"/>
    </row>
    <row r="6" spans="1:14" ht="67.5" customHeight="1" x14ac:dyDescent="0.25">
      <c r="B6" s="266"/>
      <c r="C6" s="266"/>
      <c r="D6" s="638" t="s">
        <v>386</v>
      </c>
      <c r="E6" s="638"/>
      <c r="F6" s="638"/>
      <c r="G6" s="638"/>
      <c r="H6" s="639" t="s">
        <v>387</v>
      </c>
      <c r="I6" s="639" t="s">
        <v>388</v>
      </c>
      <c r="J6" s="391" t="s">
        <v>389</v>
      </c>
      <c r="K6" s="398"/>
      <c r="L6" s="398"/>
      <c r="M6" s="398"/>
      <c r="N6" s="395"/>
    </row>
    <row r="7" spans="1:14" ht="23.25" customHeight="1" x14ac:dyDescent="0.25">
      <c r="B7" s="266"/>
      <c r="C7" s="266"/>
      <c r="D7" s="638"/>
      <c r="E7" s="638" t="s">
        <v>390</v>
      </c>
      <c r="F7" s="638"/>
      <c r="G7" s="639" t="s">
        <v>391</v>
      </c>
      <c r="H7" s="639"/>
      <c r="I7" s="639"/>
      <c r="J7" s="391"/>
      <c r="K7" s="398"/>
      <c r="L7" s="398"/>
      <c r="M7" s="398"/>
      <c r="N7" s="395"/>
    </row>
    <row r="8" spans="1:14" ht="15.75" x14ac:dyDescent="0.25">
      <c r="B8" s="266"/>
      <c r="C8" s="266"/>
      <c r="D8" s="641"/>
      <c r="E8" s="393"/>
      <c r="F8" s="392" t="s">
        <v>392</v>
      </c>
      <c r="G8" s="640"/>
      <c r="H8" s="640"/>
      <c r="I8" s="640"/>
      <c r="J8" s="392"/>
      <c r="K8" s="398"/>
      <c r="L8" s="398"/>
      <c r="M8" s="398"/>
      <c r="N8" s="395"/>
    </row>
    <row r="9" spans="1:14" ht="28.5" customHeight="1" x14ac:dyDescent="0.25">
      <c r="B9" s="307" t="s">
        <v>133</v>
      </c>
      <c r="C9" s="308" t="s">
        <v>393</v>
      </c>
      <c r="D9" s="270" t="s">
        <v>1215</v>
      </c>
      <c r="E9" s="270" t="s">
        <v>1215</v>
      </c>
      <c r="F9" s="270" t="s">
        <v>1215</v>
      </c>
      <c r="G9" s="270" t="s">
        <v>1215</v>
      </c>
      <c r="H9" s="270" t="s">
        <v>1215</v>
      </c>
      <c r="I9" s="309"/>
      <c r="J9" s="270" t="s">
        <v>1215</v>
      </c>
      <c r="K9" s="398"/>
      <c r="L9" s="398"/>
      <c r="M9" s="398"/>
      <c r="N9" s="395"/>
    </row>
    <row r="10" spans="1:14" ht="15.75" x14ac:dyDescent="0.25">
      <c r="B10" s="310" t="s">
        <v>307</v>
      </c>
      <c r="C10" s="311" t="s">
        <v>1158</v>
      </c>
      <c r="D10" s="270">
        <v>27388.398739541335</v>
      </c>
      <c r="E10" s="270" t="s">
        <v>1215</v>
      </c>
      <c r="F10" s="270" t="s">
        <v>1215</v>
      </c>
      <c r="G10" s="270" t="s">
        <v>1215</v>
      </c>
      <c r="H10" s="270">
        <v>532.6</v>
      </c>
      <c r="I10" s="312"/>
      <c r="J10" s="270" t="s">
        <v>1215</v>
      </c>
      <c r="K10" s="398"/>
      <c r="L10" s="398"/>
      <c r="M10" s="398"/>
      <c r="N10" s="395"/>
    </row>
    <row r="11" spans="1:14" ht="15.75" x14ac:dyDescent="0.25">
      <c r="B11" s="310" t="s">
        <v>134</v>
      </c>
      <c r="C11" s="311"/>
      <c r="D11" s="270" t="s">
        <v>1215</v>
      </c>
      <c r="E11" s="270" t="s">
        <v>1215</v>
      </c>
      <c r="F11" s="270" t="s">
        <v>1215</v>
      </c>
      <c r="G11" s="270" t="s">
        <v>1215</v>
      </c>
      <c r="H11" s="270" t="s">
        <v>1215</v>
      </c>
      <c r="I11" s="312"/>
      <c r="J11" s="270" t="s">
        <v>1215</v>
      </c>
      <c r="K11" s="398"/>
      <c r="L11" s="398"/>
      <c r="M11" s="398"/>
      <c r="N11" s="395"/>
    </row>
    <row r="12" spans="1:14" ht="15.75" x14ac:dyDescent="0.25">
      <c r="B12" s="310" t="s">
        <v>135</v>
      </c>
      <c r="C12" s="311"/>
      <c r="D12" s="270" t="s">
        <v>1215</v>
      </c>
      <c r="E12" s="270" t="s">
        <v>1215</v>
      </c>
      <c r="F12" s="270" t="s">
        <v>1215</v>
      </c>
      <c r="G12" s="270" t="s">
        <v>1215</v>
      </c>
      <c r="H12" s="270" t="s">
        <v>1215</v>
      </c>
      <c r="I12" s="312"/>
      <c r="J12" s="270" t="s">
        <v>1215</v>
      </c>
      <c r="K12" s="398"/>
      <c r="L12" s="398"/>
      <c r="M12" s="398"/>
      <c r="N12" s="395"/>
    </row>
    <row r="13" spans="1:14" ht="15.75" x14ac:dyDescent="0.25">
      <c r="B13" s="310" t="s">
        <v>136</v>
      </c>
      <c r="C13" s="311"/>
      <c r="D13" s="270" t="s">
        <v>1215</v>
      </c>
      <c r="E13" s="270" t="s">
        <v>1215</v>
      </c>
      <c r="F13" s="270" t="s">
        <v>1215</v>
      </c>
      <c r="G13" s="270" t="s">
        <v>1215</v>
      </c>
      <c r="H13" s="270" t="s">
        <v>1215</v>
      </c>
      <c r="I13" s="312"/>
      <c r="J13" s="270" t="s">
        <v>1215</v>
      </c>
      <c r="K13" s="398"/>
      <c r="L13" s="398"/>
      <c r="M13" s="398"/>
      <c r="N13" s="395"/>
    </row>
    <row r="14" spans="1:14" ht="15.75" x14ac:dyDescent="0.25">
      <c r="B14" s="310" t="s">
        <v>137</v>
      </c>
      <c r="C14" s="311"/>
      <c r="D14" s="270" t="s">
        <v>1215</v>
      </c>
      <c r="E14" s="270" t="s">
        <v>1215</v>
      </c>
      <c r="F14" s="270" t="s">
        <v>1215</v>
      </c>
      <c r="G14" s="270" t="s">
        <v>1215</v>
      </c>
      <c r="H14" s="270" t="s">
        <v>1215</v>
      </c>
      <c r="I14" s="312"/>
      <c r="J14" s="270" t="s">
        <v>1215</v>
      </c>
      <c r="K14" s="398"/>
      <c r="L14" s="398"/>
      <c r="M14" s="398"/>
      <c r="N14" s="395"/>
    </row>
    <row r="15" spans="1:14" ht="15.75" x14ac:dyDescent="0.25">
      <c r="B15" s="310" t="s">
        <v>145</v>
      </c>
      <c r="C15" s="311"/>
      <c r="D15" s="270" t="s">
        <v>1215</v>
      </c>
      <c r="E15" s="270" t="s">
        <v>1215</v>
      </c>
      <c r="F15" s="270" t="s">
        <v>1215</v>
      </c>
      <c r="G15" s="270" t="s">
        <v>1215</v>
      </c>
      <c r="H15" s="270" t="s">
        <v>1215</v>
      </c>
      <c r="I15" s="312"/>
      <c r="J15" s="270" t="s">
        <v>1215</v>
      </c>
      <c r="K15" s="398"/>
      <c r="L15" s="398"/>
      <c r="M15" s="398"/>
      <c r="N15" s="395"/>
    </row>
    <row r="16" spans="1:14" ht="15.75" x14ac:dyDescent="0.25">
      <c r="B16" s="310" t="s">
        <v>138</v>
      </c>
      <c r="C16" s="308" t="s">
        <v>394</v>
      </c>
      <c r="D16" s="270" t="s">
        <v>1215</v>
      </c>
      <c r="E16" s="270" t="s">
        <v>1215</v>
      </c>
      <c r="F16" s="270" t="s">
        <v>1215</v>
      </c>
      <c r="G16" s="313"/>
      <c r="H16" s="313"/>
      <c r="I16" s="270" t="s">
        <v>1215</v>
      </c>
      <c r="J16" s="309"/>
      <c r="K16" s="398"/>
      <c r="L16" s="398"/>
      <c r="M16" s="398"/>
      <c r="N16" s="395"/>
    </row>
    <row r="17" spans="2:14" ht="15.75" x14ac:dyDescent="0.25">
      <c r="B17" s="314" t="s">
        <v>139</v>
      </c>
      <c r="C17" s="311" t="s">
        <v>1158</v>
      </c>
      <c r="D17" s="270">
        <v>3798.081587478322</v>
      </c>
      <c r="E17" s="270" t="s">
        <v>1215</v>
      </c>
      <c r="F17" s="270" t="s">
        <v>1215</v>
      </c>
      <c r="G17" s="312"/>
      <c r="H17" s="312"/>
      <c r="I17" s="270">
        <v>67.900000000000006</v>
      </c>
      <c r="J17" s="309"/>
      <c r="K17" s="398"/>
      <c r="L17" s="398"/>
      <c r="M17" s="398"/>
      <c r="N17" s="395"/>
    </row>
    <row r="18" spans="2:14" ht="15.75" x14ac:dyDescent="0.25">
      <c r="B18" s="310" t="s">
        <v>316</v>
      </c>
      <c r="C18" s="311"/>
      <c r="D18" s="270" t="s">
        <v>1215</v>
      </c>
      <c r="E18" s="270" t="s">
        <v>1215</v>
      </c>
      <c r="F18" s="270" t="s">
        <v>1215</v>
      </c>
      <c r="G18" s="312"/>
      <c r="H18" s="312"/>
      <c r="I18" s="270" t="s">
        <v>1215</v>
      </c>
      <c r="J18" s="309"/>
      <c r="K18" s="398"/>
      <c r="L18" s="398"/>
      <c r="M18" s="398"/>
      <c r="N18" s="395"/>
    </row>
    <row r="19" spans="2:14" ht="15.75" x14ac:dyDescent="0.25">
      <c r="B19" s="310" t="s">
        <v>317</v>
      </c>
      <c r="C19" s="311"/>
      <c r="D19" s="270" t="s">
        <v>1215</v>
      </c>
      <c r="E19" s="270" t="s">
        <v>1215</v>
      </c>
      <c r="F19" s="270" t="s">
        <v>1215</v>
      </c>
      <c r="G19" s="312"/>
      <c r="H19" s="312"/>
      <c r="I19" s="270" t="s">
        <v>1215</v>
      </c>
      <c r="J19" s="309"/>
      <c r="K19" s="398"/>
      <c r="L19" s="398"/>
      <c r="M19" s="398"/>
      <c r="N19" s="395"/>
    </row>
    <row r="20" spans="2:14" ht="15.75" x14ac:dyDescent="0.25">
      <c r="B20" s="310" t="s">
        <v>318</v>
      </c>
      <c r="C20" s="311"/>
      <c r="D20" s="270" t="s">
        <v>1215</v>
      </c>
      <c r="E20" s="270" t="s">
        <v>1215</v>
      </c>
      <c r="F20" s="270" t="s">
        <v>1215</v>
      </c>
      <c r="G20" s="312"/>
      <c r="H20" s="312"/>
      <c r="I20" s="270" t="s">
        <v>1215</v>
      </c>
      <c r="J20" s="309"/>
      <c r="K20" s="398"/>
      <c r="L20" s="398"/>
      <c r="M20" s="398"/>
      <c r="N20" s="395"/>
    </row>
    <row r="21" spans="2:14" ht="15.75" x14ac:dyDescent="0.25">
      <c r="B21" s="310" t="s">
        <v>319</v>
      </c>
      <c r="C21" s="311"/>
      <c r="D21" s="270" t="s">
        <v>1215</v>
      </c>
      <c r="E21" s="270" t="s">
        <v>1215</v>
      </c>
      <c r="F21" s="270" t="s">
        <v>1215</v>
      </c>
      <c r="G21" s="312"/>
      <c r="H21" s="312"/>
      <c r="I21" s="270" t="s">
        <v>1215</v>
      </c>
      <c r="J21" s="309"/>
      <c r="K21" s="398"/>
      <c r="L21" s="398"/>
      <c r="M21" s="398"/>
      <c r="N21" s="395"/>
    </row>
    <row r="22" spans="2:14" x14ac:dyDescent="0.25">
      <c r="B22" s="310" t="s">
        <v>320</v>
      </c>
      <c r="C22" s="311"/>
      <c r="D22" s="270" t="s">
        <v>1215</v>
      </c>
      <c r="E22" s="270" t="s">
        <v>1215</v>
      </c>
      <c r="F22" s="270" t="s">
        <v>1215</v>
      </c>
      <c r="G22" s="312"/>
      <c r="H22" s="312"/>
      <c r="I22" s="270" t="s">
        <v>1215</v>
      </c>
      <c r="J22" s="309"/>
      <c r="K22" s="397"/>
      <c r="L22" s="109"/>
      <c r="M22" s="109"/>
      <c r="N22" s="395"/>
    </row>
    <row r="23" spans="2:14" ht="15.75" x14ac:dyDescent="0.25">
      <c r="B23" s="307" t="s">
        <v>321</v>
      </c>
      <c r="C23" s="308" t="s">
        <v>83</v>
      </c>
      <c r="D23" s="267">
        <v>31186.480327019657</v>
      </c>
      <c r="E23" s="267" t="s">
        <v>1215</v>
      </c>
      <c r="F23" s="267" t="s">
        <v>1215</v>
      </c>
      <c r="G23" s="267" t="s">
        <v>1215</v>
      </c>
      <c r="H23" s="267">
        <v>532.6</v>
      </c>
      <c r="I23" s="267">
        <v>67.900000000000006</v>
      </c>
      <c r="J23" s="267" t="s">
        <v>1215</v>
      </c>
      <c r="K23" s="398"/>
      <c r="L23" s="398"/>
      <c r="M23" s="398"/>
      <c r="N23" s="395"/>
    </row>
    <row r="24" spans="2:14" x14ac:dyDescent="0.25">
      <c r="B24" s="634"/>
      <c r="C24" s="634"/>
      <c r="D24" s="634"/>
      <c r="E24" s="634"/>
      <c r="F24" s="634"/>
      <c r="G24" s="634"/>
      <c r="H24" s="634"/>
      <c r="I24" s="634"/>
      <c r="J24" s="634"/>
      <c r="K24" s="635"/>
      <c r="L24" s="635"/>
      <c r="M24" s="635"/>
      <c r="N24" s="635"/>
    </row>
    <row r="25" spans="2:14" ht="15.75" x14ac:dyDescent="0.25">
      <c r="B25" s="138"/>
      <c r="C25" s="386"/>
      <c r="D25" s="138"/>
      <c r="E25" s="138"/>
      <c r="F25" s="138"/>
      <c r="G25" s="138"/>
      <c r="H25" s="138"/>
      <c r="I25" s="138"/>
      <c r="J25" s="138"/>
      <c r="K25" s="635"/>
      <c r="L25" s="635"/>
      <c r="M25" s="635"/>
      <c r="N25" s="635"/>
    </row>
    <row r="26" spans="2:14" ht="15" customHeight="1" x14ac:dyDescent="0.25">
      <c r="B26" s="315"/>
      <c r="C26" s="386"/>
      <c r="D26" s="315"/>
      <c r="E26" s="315"/>
      <c r="F26" s="315"/>
      <c r="G26" s="315"/>
      <c r="H26" s="315"/>
      <c r="I26" s="315"/>
      <c r="J26" s="315"/>
      <c r="K26" s="635"/>
      <c r="L26" s="635"/>
      <c r="M26" s="635"/>
      <c r="N26" s="635"/>
    </row>
    <row r="27" spans="2:14" x14ac:dyDescent="0.25">
      <c r="B27" s="632"/>
      <c r="C27" s="632"/>
      <c r="D27" s="632"/>
      <c r="E27" s="632"/>
      <c r="F27" s="632"/>
      <c r="G27" s="632"/>
      <c r="H27" s="632"/>
      <c r="I27" s="632"/>
      <c r="J27" s="632"/>
      <c r="K27" s="632"/>
      <c r="L27" s="632"/>
      <c r="M27" s="632"/>
      <c r="N27" s="632"/>
    </row>
    <row r="28" spans="2:14" ht="60" customHeight="1" x14ac:dyDescent="0.25">
      <c r="B28" s="632"/>
      <c r="C28" s="632"/>
      <c r="D28" s="632"/>
      <c r="E28" s="632"/>
      <c r="F28" s="632"/>
      <c r="G28" s="632"/>
      <c r="H28" s="632"/>
      <c r="I28" s="632"/>
      <c r="J28" s="632"/>
      <c r="K28" s="632"/>
      <c r="L28" s="632"/>
      <c r="M28" s="632"/>
      <c r="N28" s="632"/>
    </row>
    <row r="29" spans="2:14" x14ac:dyDescent="0.25">
      <c r="B29" s="632"/>
      <c r="C29" s="632"/>
      <c r="D29" s="632"/>
      <c r="E29" s="632"/>
      <c r="F29" s="632"/>
      <c r="G29" s="632"/>
      <c r="H29" s="632"/>
      <c r="I29" s="632"/>
      <c r="J29" s="632"/>
      <c r="K29" s="632"/>
      <c r="L29" s="632"/>
      <c r="M29" s="632"/>
      <c r="N29" s="632"/>
    </row>
    <row r="30" spans="2:14" x14ac:dyDescent="0.25">
      <c r="B30" s="632"/>
      <c r="C30" s="632"/>
      <c r="D30" s="632"/>
      <c r="E30" s="632"/>
      <c r="F30" s="632"/>
      <c r="G30" s="632"/>
      <c r="H30" s="632"/>
      <c r="I30" s="632"/>
      <c r="J30" s="632"/>
      <c r="K30" s="632"/>
      <c r="L30" s="632"/>
      <c r="M30" s="632"/>
      <c r="N30" s="632"/>
    </row>
    <row r="31" spans="2:14" ht="24" customHeight="1" x14ac:dyDescent="0.25">
      <c r="B31" s="632"/>
      <c r="C31" s="632"/>
      <c r="D31" s="632"/>
      <c r="E31" s="632"/>
      <c r="F31" s="632"/>
      <c r="G31" s="632"/>
      <c r="H31" s="632"/>
      <c r="I31" s="632"/>
      <c r="J31" s="632"/>
      <c r="K31" s="632"/>
      <c r="L31" s="632"/>
      <c r="M31" s="632"/>
      <c r="N31" s="632"/>
    </row>
    <row r="32" spans="2:14" ht="24" customHeight="1" x14ac:dyDescent="0.25">
      <c r="B32" s="632"/>
      <c r="C32" s="632"/>
      <c r="D32" s="632"/>
      <c r="E32" s="632"/>
      <c r="F32" s="632"/>
      <c r="G32" s="632"/>
      <c r="H32" s="632"/>
      <c r="I32" s="632"/>
      <c r="J32" s="632"/>
      <c r="K32" s="632"/>
      <c r="L32" s="632"/>
      <c r="M32" s="632"/>
      <c r="N32" s="632"/>
    </row>
    <row r="33" spans="2:14" x14ac:dyDescent="0.25">
      <c r="B33" s="634"/>
      <c r="C33" s="634"/>
      <c r="D33" s="634"/>
      <c r="E33" s="634"/>
      <c r="F33" s="634"/>
      <c r="G33" s="634"/>
      <c r="H33" s="634"/>
      <c r="I33" s="634"/>
      <c r="J33" s="634"/>
      <c r="K33" s="635"/>
      <c r="L33" s="635"/>
      <c r="M33" s="635"/>
      <c r="N33" s="635"/>
    </row>
    <row r="34" spans="2:14" x14ac:dyDescent="0.25">
      <c r="B34" s="632"/>
      <c r="C34" s="632"/>
      <c r="D34" s="632"/>
      <c r="E34" s="632"/>
      <c r="F34" s="632"/>
      <c r="G34" s="632"/>
      <c r="H34" s="632"/>
      <c r="I34" s="632"/>
      <c r="J34" s="632"/>
      <c r="K34" s="632"/>
      <c r="L34" s="632"/>
      <c r="M34" s="632"/>
      <c r="N34" s="632"/>
    </row>
    <row r="35" spans="2:14" ht="24" customHeight="1" x14ac:dyDescent="0.25">
      <c r="B35" s="633"/>
      <c r="C35" s="633"/>
      <c r="D35" s="633"/>
      <c r="E35" s="633"/>
      <c r="F35" s="633"/>
      <c r="G35" s="633"/>
      <c r="H35" s="633"/>
      <c r="I35" s="633"/>
      <c r="J35" s="633"/>
      <c r="K35" s="633"/>
      <c r="L35" s="633"/>
      <c r="M35" s="633"/>
      <c r="N35" s="633"/>
    </row>
    <row r="36" spans="2:14" ht="24" customHeight="1" x14ac:dyDescent="0.25">
      <c r="B36" s="633"/>
      <c r="C36" s="633"/>
      <c r="D36" s="633"/>
      <c r="E36" s="633"/>
      <c r="F36" s="633"/>
      <c r="G36" s="633"/>
      <c r="H36" s="633"/>
      <c r="I36" s="633"/>
      <c r="J36" s="633"/>
      <c r="K36" s="633"/>
      <c r="L36" s="633"/>
      <c r="M36" s="633"/>
      <c r="N36" s="633"/>
    </row>
  </sheetData>
  <mergeCells count="23">
    <mergeCell ref="B28:N28"/>
    <mergeCell ref="B2:F2"/>
    <mergeCell ref="B3:F3"/>
    <mergeCell ref="D6:G6"/>
    <mergeCell ref="H6:H8"/>
    <mergeCell ref="I6:I8"/>
    <mergeCell ref="D7:D8"/>
    <mergeCell ref="E7:F7"/>
    <mergeCell ref="G7:G8"/>
    <mergeCell ref="B24:J24"/>
    <mergeCell ref="K24:N24"/>
    <mergeCell ref="K25:N25"/>
    <mergeCell ref="K26:N26"/>
    <mergeCell ref="B27:N27"/>
    <mergeCell ref="B34:N34"/>
    <mergeCell ref="B35:N35"/>
    <mergeCell ref="B36:N36"/>
    <mergeCell ref="B29:N29"/>
    <mergeCell ref="B30:N30"/>
    <mergeCell ref="B31:N31"/>
    <mergeCell ref="B32:N32"/>
    <mergeCell ref="B33:J33"/>
    <mergeCell ref="K33:N33"/>
  </mergeCells>
  <hyperlinks>
    <hyperlink ref="A1" location="Index!A1" display="Go back to index" xr:uid="{ADC82053-82A8-4637-8833-53B66E74228B}"/>
  </hyperlinks>
  <pageMargins left="0.51181102362204722" right="0.51181102362204722" top="0.74803149606299213" bottom="0.74803149606299213" header="0.31496062992125984" footer="0.31496062992125984"/>
  <pageSetup scale="65" orientation="landscape" horizontalDpi="1200" verticalDpi="1200" r:id="rId1"/>
  <colBreaks count="1" manualBreakCount="1">
    <brk id="10"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5FF0B-0D18-48BE-B103-0C106D3BC7C8}">
  <sheetPr>
    <pageSetUpPr fitToPage="1"/>
  </sheetPr>
  <dimension ref="A1:K47"/>
  <sheetViews>
    <sheetView showGridLines="0" zoomScaleNormal="100" workbookViewId="0"/>
  </sheetViews>
  <sheetFormatPr defaultColWidth="9.140625" defaultRowHeight="15" x14ac:dyDescent="0.25"/>
  <cols>
    <col min="1" max="1" width="9.140625" style="107"/>
    <col min="2" max="2" width="5.5703125" style="107" customWidth="1"/>
    <col min="3" max="9" width="19.28515625" style="107" customWidth="1"/>
    <col min="10" max="16384" width="9.140625" style="107"/>
  </cols>
  <sheetData>
    <row r="1" spans="1:11" x14ac:dyDescent="0.25">
      <c r="A1" s="305" t="s">
        <v>843</v>
      </c>
      <c r="B1" s="266"/>
      <c r="C1" s="266"/>
      <c r="D1" s="266"/>
      <c r="E1" s="266"/>
      <c r="F1" s="266"/>
      <c r="G1" s="266"/>
      <c r="H1" s="266"/>
      <c r="I1" s="266"/>
      <c r="J1" s="266"/>
      <c r="K1" s="266"/>
    </row>
    <row r="2" spans="1:11" x14ac:dyDescent="0.25">
      <c r="A2" s="306" t="s">
        <v>862</v>
      </c>
      <c r="B2" s="266"/>
      <c r="C2" s="266"/>
      <c r="D2" s="266"/>
      <c r="E2" s="266"/>
      <c r="F2" s="266"/>
      <c r="G2" s="266"/>
      <c r="H2" s="266"/>
      <c r="I2" s="266"/>
      <c r="J2" s="266"/>
      <c r="K2" s="266"/>
    </row>
    <row r="3" spans="1:11" ht="18.75" x14ac:dyDescent="0.25">
      <c r="A3" s="266"/>
      <c r="B3" s="645" t="s">
        <v>449</v>
      </c>
      <c r="C3" s="645"/>
      <c r="D3" s="645"/>
      <c r="E3" s="645"/>
      <c r="F3" s="645"/>
      <c r="G3" s="645"/>
      <c r="H3" s="645"/>
      <c r="I3" s="645"/>
      <c r="J3" s="645"/>
      <c r="K3" s="645"/>
    </row>
    <row r="4" spans="1:11" x14ac:dyDescent="0.25">
      <c r="A4" s="266"/>
      <c r="B4" s="434" t="s">
        <v>1154</v>
      </c>
      <c r="C4" s="108"/>
      <c r="D4" s="108"/>
      <c r="E4" s="108"/>
      <c r="F4" s="108"/>
      <c r="G4" s="108"/>
      <c r="H4" s="108"/>
      <c r="I4" s="108"/>
      <c r="J4" s="108"/>
      <c r="K4" s="108"/>
    </row>
    <row r="5" spans="1:11" x14ac:dyDescent="0.25">
      <c r="A5" s="266"/>
      <c r="B5" s="266"/>
      <c r="C5" s="266"/>
      <c r="D5" s="266"/>
      <c r="E5" s="108" t="s">
        <v>1155</v>
      </c>
      <c r="F5" s="266"/>
      <c r="G5" s="108" t="s">
        <v>1156</v>
      </c>
      <c r="H5" s="386"/>
      <c r="I5" s="108" t="s">
        <v>1206</v>
      </c>
      <c r="J5" s="386"/>
      <c r="K5" s="386"/>
    </row>
    <row r="6" spans="1:11" x14ac:dyDescent="0.25">
      <c r="A6" s="266"/>
      <c r="B6" s="266"/>
      <c r="C6" s="266"/>
      <c r="D6" s="290" t="s">
        <v>51</v>
      </c>
      <c r="E6" s="290" t="s">
        <v>52</v>
      </c>
      <c r="F6" s="290" t="s">
        <v>53</v>
      </c>
      <c r="G6" s="276" t="s">
        <v>54</v>
      </c>
      <c r="H6" s="290" t="s">
        <v>55</v>
      </c>
      <c r="I6" s="290" t="s">
        <v>56</v>
      </c>
      <c r="J6" s="646"/>
      <c r="K6" s="646"/>
    </row>
    <row r="7" spans="1:11" x14ac:dyDescent="0.25">
      <c r="A7" s="266"/>
      <c r="B7" s="266"/>
      <c r="C7" s="266"/>
      <c r="D7" s="638" t="s">
        <v>337</v>
      </c>
      <c r="E7" s="638"/>
      <c r="F7" s="638"/>
      <c r="G7" s="638"/>
      <c r="H7" s="639" t="s">
        <v>387</v>
      </c>
      <c r="I7" s="647" t="s">
        <v>389</v>
      </c>
      <c r="J7" s="646"/>
      <c r="K7" s="646"/>
    </row>
    <row r="8" spans="1:11" x14ac:dyDescent="0.25">
      <c r="A8" s="266"/>
      <c r="B8" s="266"/>
      <c r="C8" s="266"/>
      <c r="D8" s="638"/>
      <c r="E8" s="638" t="s">
        <v>390</v>
      </c>
      <c r="F8" s="638"/>
      <c r="G8" s="639" t="s">
        <v>395</v>
      </c>
      <c r="H8" s="639"/>
      <c r="I8" s="647"/>
      <c r="J8" s="646"/>
      <c r="K8" s="646"/>
    </row>
    <row r="9" spans="1:11" ht="30.75" customHeight="1" x14ac:dyDescent="0.25">
      <c r="A9" s="266"/>
      <c r="B9" s="266"/>
      <c r="C9" s="266"/>
      <c r="D9" s="638"/>
      <c r="E9" s="390"/>
      <c r="F9" s="391" t="s">
        <v>392</v>
      </c>
      <c r="G9" s="639"/>
      <c r="H9" s="639"/>
      <c r="I9" s="647"/>
      <c r="J9" s="646"/>
      <c r="K9" s="646"/>
    </row>
    <row r="10" spans="1:11" ht="24" x14ac:dyDescent="0.25">
      <c r="A10" s="266"/>
      <c r="B10" s="314" t="s">
        <v>133</v>
      </c>
      <c r="C10" s="292" t="s">
        <v>396</v>
      </c>
      <c r="D10" s="270" t="s">
        <v>1215</v>
      </c>
      <c r="E10" s="270" t="s">
        <v>1215</v>
      </c>
      <c r="F10" s="270" t="s">
        <v>1215</v>
      </c>
      <c r="G10" s="270" t="s">
        <v>1215</v>
      </c>
      <c r="H10" s="270" t="s">
        <v>1215</v>
      </c>
      <c r="I10" s="270" t="s">
        <v>1215</v>
      </c>
      <c r="J10" s="631"/>
      <c r="K10" s="631"/>
    </row>
    <row r="11" spans="1:11" x14ac:dyDescent="0.25">
      <c r="A11" s="266"/>
      <c r="B11" s="314" t="s">
        <v>307</v>
      </c>
      <c r="C11" s="292" t="s">
        <v>397</v>
      </c>
      <c r="D11" s="270" t="s">
        <v>1215</v>
      </c>
      <c r="E11" s="270" t="s">
        <v>1215</v>
      </c>
      <c r="F11" s="270" t="s">
        <v>1215</v>
      </c>
      <c r="G11" s="270" t="s">
        <v>1215</v>
      </c>
      <c r="H11" s="270" t="s">
        <v>1215</v>
      </c>
      <c r="I11" s="270" t="s">
        <v>1215</v>
      </c>
      <c r="J11" s="631"/>
      <c r="K11" s="631"/>
    </row>
    <row r="12" spans="1:11" x14ac:dyDescent="0.25">
      <c r="A12" s="266"/>
      <c r="B12" s="314" t="s">
        <v>134</v>
      </c>
      <c r="C12" s="292" t="s">
        <v>398</v>
      </c>
      <c r="D12" s="270" t="s">
        <v>1215</v>
      </c>
      <c r="E12" s="270" t="s">
        <v>1215</v>
      </c>
      <c r="F12" s="270" t="s">
        <v>1215</v>
      </c>
      <c r="G12" s="270" t="s">
        <v>1215</v>
      </c>
      <c r="H12" s="270" t="s">
        <v>1215</v>
      </c>
      <c r="I12" s="270" t="s">
        <v>1215</v>
      </c>
      <c r="J12" s="631"/>
      <c r="K12" s="631"/>
    </row>
    <row r="13" spans="1:11" ht="36" x14ac:dyDescent="0.25">
      <c r="A13" s="266"/>
      <c r="B13" s="314" t="s">
        <v>135</v>
      </c>
      <c r="C13" s="292" t="s">
        <v>399</v>
      </c>
      <c r="D13" s="270" t="s">
        <v>1215</v>
      </c>
      <c r="E13" s="270" t="s">
        <v>1215</v>
      </c>
      <c r="F13" s="270" t="s">
        <v>1215</v>
      </c>
      <c r="G13" s="270" t="s">
        <v>1215</v>
      </c>
      <c r="H13" s="270" t="s">
        <v>1215</v>
      </c>
      <c r="I13" s="270" t="s">
        <v>1215</v>
      </c>
      <c r="J13" s="631"/>
      <c r="K13" s="631"/>
    </row>
    <row r="14" spans="1:11" x14ac:dyDescent="0.25">
      <c r="A14" s="266"/>
      <c r="B14" s="314" t="s">
        <v>136</v>
      </c>
      <c r="C14" s="292" t="s">
        <v>400</v>
      </c>
      <c r="D14" s="270" t="s">
        <v>1215</v>
      </c>
      <c r="E14" s="270" t="s">
        <v>1215</v>
      </c>
      <c r="F14" s="270" t="s">
        <v>1215</v>
      </c>
      <c r="G14" s="270" t="s">
        <v>1215</v>
      </c>
      <c r="H14" s="270" t="s">
        <v>1215</v>
      </c>
      <c r="I14" s="270" t="s">
        <v>1215</v>
      </c>
      <c r="J14" s="631"/>
      <c r="K14" s="631"/>
    </row>
    <row r="15" spans="1:11" x14ac:dyDescent="0.25">
      <c r="A15" s="266"/>
      <c r="B15" s="314" t="s">
        <v>137</v>
      </c>
      <c r="C15" s="292" t="s">
        <v>401</v>
      </c>
      <c r="D15" s="270" t="s">
        <v>1215</v>
      </c>
      <c r="E15" s="270" t="s">
        <v>1215</v>
      </c>
      <c r="F15" s="270" t="s">
        <v>1215</v>
      </c>
      <c r="G15" s="270" t="s">
        <v>1215</v>
      </c>
      <c r="H15" s="270" t="s">
        <v>1215</v>
      </c>
      <c r="I15" s="270" t="s">
        <v>1215</v>
      </c>
      <c r="J15" s="631"/>
      <c r="K15" s="631"/>
    </row>
    <row r="16" spans="1:11" ht="24" x14ac:dyDescent="0.25">
      <c r="A16" s="266"/>
      <c r="B16" s="314" t="s">
        <v>145</v>
      </c>
      <c r="C16" s="292" t="s">
        <v>402</v>
      </c>
      <c r="D16" s="270" t="s">
        <v>1215</v>
      </c>
      <c r="E16" s="270" t="s">
        <v>1215</v>
      </c>
      <c r="F16" s="270" t="s">
        <v>1215</v>
      </c>
      <c r="G16" s="270" t="s">
        <v>1215</v>
      </c>
      <c r="H16" s="270" t="s">
        <v>1215</v>
      </c>
      <c r="I16" s="270" t="s">
        <v>1215</v>
      </c>
      <c r="J16" s="631"/>
      <c r="K16" s="631"/>
    </row>
    <row r="17" spans="1:11" x14ac:dyDescent="0.25">
      <c r="A17" s="266"/>
      <c r="B17" s="314" t="s">
        <v>138</v>
      </c>
      <c r="C17" s="292" t="s">
        <v>403</v>
      </c>
      <c r="D17" s="270">
        <v>27388.398739541335</v>
      </c>
      <c r="E17" s="270" t="s">
        <v>1215</v>
      </c>
      <c r="F17" s="270" t="s">
        <v>1215</v>
      </c>
      <c r="G17" s="270" t="s">
        <v>1215</v>
      </c>
      <c r="H17" s="270">
        <v>532.6</v>
      </c>
      <c r="I17" s="270" t="s">
        <v>1215</v>
      </c>
      <c r="J17" s="631"/>
      <c r="K17" s="631"/>
    </row>
    <row r="18" spans="1:11" ht="24" x14ac:dyDescent="0.25">
      <c r="A18" s="266"/>
      <c r="B18" s="314" t="s">
        <v>139</v>
      </c>
      <c r="C18" s="292" t="s">
        <v>404</v>
      </c>
      <c r="D18" s="270" t="s">
        <v>1215</v>
      </c>
      <c r="E18" s="270" t="s">
        <v>1215</v>
      </c>
      <c r="F18" s="270" t="s">
        <v>1215</v>
      </c>
      <c r="G18" s="270" t="s">
        <v>1215</v>
      </c>
      <c r="H18" s="270" t="s">
        <v>1215</v>
      </c>
      <c r="I18" s="270" t="s">
        <v>1215</v>
      </c>
      <c r="J18" s="631"/>
      <c r="K18" s="631"/>
    </row>
    <row r="19" spans="1:11" ht="24" x14ac:dyDescent="0.25">
      <c r="A19" s="266"/>
      <c r="B19" s="314" t="s">
        <v>316</v>
      </c>
      <c r="C19" s="292" t="s">
        <v>405</v>
      </c>
      <c r="D19" s="270" t="s">
        <v>1215</v>
      </c>
      <c r="E19" s="270" t="s">
        <v>1215</v>
      </c>
      <c r="F19" s="270" t="s">
        <v>1215</v>
      </c>
      <c r="G19" s="270" t="s">
        <v>1215</v>
      </c>
      <c r="H19" s="270" t="s">
        <v>1215</v>
      </c>
      <c r="I19" s="270" t="s">
        <v>1215</v>
      </c>
      <c r="J19" s="631"/>
      <c r="K19" s="631"/>
    </row>
    <row r="20" spans="1:11" x14ac:dyDescent="0.25">
      <c r="A20" s="266"/>
      <c r="B20" s="314" t="s">
        <v>317</v>
      </c>
      <c r="C20" s="292" t="s">
        <v>406</v>
      </c>
      <c r="D20" s="270" t="s">
        <v>1215</v>
      </c>
      <c r="E20" s="270" t="s">
        <v>1215</v>
      </c>
      <c r="F20" s="270" t="s">
        <v>1215</v>
      </c>
      <c r="G20" s="270" t="s">
        <v>1215</v>
      </c>
      <c r="H20" s="270" t="s">
        <v>1215</v>
      </c>
      <c r="I20" s="270" t="s">
        <v>1215</v>
      </c>
      <c r="J20" s="631"/>
      <c r="K20" s="631"/>
    </row>
    <row r="21" spans="1:11" ht="24" x14ac:dyDescent="0.25">
      <c r="A21" s="266"/>
      <c r="B21" s="314" t="s">
        <v>318</v>
      </c>
      <c r="C21" s="435" t="s">
        <v>407</v>
      </c>
      <c r="D21" s="270" t="s">
        <v>1215</v>
      </c>
      <c r="E21" s="270" t="s">
        <v>1215</v>
      </c>
      <c r="F21" s="270" t="s">
        <v>1215</v>
      </c>
      <c r="G21" s="270" t="s">
        <v>1215</v>
      </c>
      <c r="H21" s="270" t="s">
        <v>1215</v>
      </c>
      <c r="I21" s="270" t="s">
        <v>1215</v>
      </c>
      <c r="J21" s="386"/>
      <c r="K21" s="386"/>
    </row>
    <row r="22" spans="1:11" ht="36" x14ac:dyDescent="0.25">
      <c r="A22" s="266"/>
      <c r="B22" s="314" t="s">
        <v>319</v>
      </c>
      <c r="C22" s="292" t="s">
        <v>408</v>
      </c>
      <c r="D22" s="270" t="s">
        <v>1215</v>
      </c>
      <c r="E22" s="270" t="s">
        <v>1215</v>
      </c>
      <c r="F22" s="270" t="s">
        <v>1215</v>
      </c>
      <c r="G22" s="270" t="s">
        <v>1215</v>
      </c>
      <c r="H22" s="270" t="s">
        <v>1215</v>
      </c>
      <c r="I22" s="270" t="s">
        <v>1215</v>
      </c>
      <c r="J22" s="631"/>
      <c r="K22" s="631"/>
    </row>
    <row r="23" spans="1:11" ht="36" x14ac:dyDescent="0.25">
      <c r="A23" s="266"/>
      <c r="B23" s="314" t="s">
        <v>320</v>
      </c>
      <c r="C23" s="292" t="s">
        <v>409</v>
      </c>
      <c r="D23" s="270" t="s">
        <v>1215</v>
      </c>
      <c r="E23" s="270" t="s">
        <v>1215</v>
      </c>
      <c r="F23" s="270" t="s">
        <v>1215</v>
      </c>
      <c r="G23" s="270" t="s">
        <v>1215</v>
      </c>
      <c r="H23" s="270" t="s">
        <v>1215</v>
      </c>
      <c r="I23" s="270" t="s">
        <v>1215</v>
      </c>
      <c r="J23" s="631"/>
      <c r="K23" s="631"/>
    </row>
    <row r="24" spans="1:11" ht="48" x14ac:dyDescent="0.25">
      <c r="A24" s="266"/>
      <c r="B24" s="314" t="s">
        <v>321</v>
      </c>
      <c r="C24" s="292" t="s">
        <v>410</v>
      </c>
      <c r="D24" s="270" t="s">
        <v>1215</v>
      </c>
      <c r="E24" s="270" t="s">
        <v>1215</v>
      </c>
      <c r="F24" s="270" t="s">
        <v>1215</v>
      </c>
      <c r="G24" s="270" t="s">
        <v>1215</v>
      </c>
      <c r="H24" s="270" t="s">
        <v>1215</v>
      </c>
      <c r="I24" s="270" t="s">
        <v>1215</v>
      </c>
      <c r="J24" s="631"/>
      <c r="K24" s="631"/>
    </row>
    <row r="25" spans="1:11" x14ac:dyDescent="0.25">
      <c r="A25" s="266"/>
      <c r="B25" s="314" t="s">
        <v>323</v>
      </c>
      <c r="C25" s="292" t="s">
        <v>411</v>
      </c>
      <c r="D25" s="270" t="s">
        <v>1215</v>
      </c>
      <c r="E25" s="270" t="s">
        <v>1215</v>
      </c>
      <c r="F25" s="270" t="s">
        <v>1215</v>
      </c>
      <c r="G25" s="270" t="s">
        <v>1215</v>
      </c>
      <c r="H25" s="270" t="s">
        <v>1215</v>
      </c>
      <c r="I25" s="270" t="s">
        <v>1215</v>
      </c>
      <c r="J25" s="631"/>
      <c r="K25" s="631"/>
    </row>
    <row r="26" spans="1:11" ht="36" x14ac:dyDescent="0.25">
      <c r="A26" s="266"/>
      <c r="B26" s="314" t="s">
        <v>324</v>
      </c>
      <c r="C26" s="292" t="s">
        <v>412</v>
      </c>
      <c r="D26" s="270" t="s">
        <v>1215</v>
      </c>
      <c r="E26" s="270" t="s">
        <v>1215</v>
      </c>
      <c r="F26" s="270" t="s">
        <v>1215</v>
      </c>
      <c r="G26" s="270" t="s">
        <v>1215</v>
      </c>
      <c r="H26" s="270" t="s">
        <v>1215</v>
      </c>
      <c r="I26" s="270" t="s">
        <v>1215</v>
      </c>
      <c r="J26" s="631"/>
      <c r="K26" s="631"/>
    </row>
    <row r="27" spans="1:11" ht="24" x14ac:dyDescent="0.25">
      <c r="A27" s="266"/>
      <c r="B27" s="314" t="s">
        <v>325</v>
      </c>
      <c r="C27" s="292" t="s">
        <v>413</v>
      </c>
      <c r="D27" s="270" t="s">
        <v>1215</v>
      </c>
      <c r="E27" s="270" t="s">
        <v>1215</v>
      </c>
      <c r="F27" s="270" t="s">
        <v>1215</v>
      </c>
      <c r="G27" s="270" t="s">
        <v>1215</v>
      </c>
      <c r="H27" s="270" t="s">
        <v>1215</v>
      </c>
      <c r="I27" s="270" t="s">
        <v>1215</v>
      </c>
      <c r="J27" s="631"/>
      <c r="K27" s="631"/>
    </row>
    <row r="28" spans="1:11" x14ac:dyDescent="0.25">
      <c r="A28" s="266"/>
      <c r="B28" s="314" t="s">
        <v>326</v>
      </c>
      <c r="C28" s="292" t="s">
        <v>414</v>
      </c>
      <c r="D28" s="270" t="s">
        <v>1215</v>
      </c>
      <c r="E28" s="270" t="s">
        <v>1215</v>
      </c>
      <c r="F28" s="270" t="s">
        <v>1215</v>
      </c>
      <c r="G28" s="270" t="s">
        <v>1215</v>
      </c>
      <c r="H28" s="270" t="s">
        <v>1215</v>
      </c>
      <c r="I28" s="270" t="s">
        <v>1215</v>
      </c>
      <c r="J28" s="631"/>
      <c r="K28" s="631"/>
    </row>
    <row r="29" spans="1:11" x14ac:dyDescent="0.25">
      <c r="A29" s="266"/>
      <c r="B29" s="436" t="s">
        <v>327</v>
      </c>
      <c r="C29" s="437" t="s">
        <v>83</v>
      </c>
      <c r="D29" s="267">
        <v>27388.398739541335</v>
      </c>
      <c r="E29" s="267" t="s">
        <v>1215</v>
      </c>
      <c r="F29" s="267" t="s">
        <v>1215</v>
      </c>
      <c r="G29" s="267" t="s">
        <v>1215</v>
      </c>
      <c r="H29" s="267">
        <v>532.6</v>
      </c>
      <c r="I29" s="267" t="s">
        <v>1215</v>
      </c>
      <c r="J29" s="631"/>
      <c r="K29" s="631"/>
    </row>
    <row r="30" spans="1:11" ht="15.75" x14ac:dyDescent="0.25">
      <c r="B30" s="398"/>
      <c r="C30" s="398"/>
      <c r="D30" s="398"/>
      <c r="E30" s="398"/>
      <c r="F30" s="398"/>
      <c r="G30" s="643"/>
      <c r="H30" s="643"/>
      <c r="I30" s="643"/>
      <c r="J30" s="643"/>
      <c r="K30" s="395"/>
    </row>
    <row r="31" spans="1:11" ht="15.75" x14ac:dyDescent="0.25">
      <c r="B31" s="389"/>
      <c r="C31" s="389"/>
      <c r="D31" s="397"/>
      <c r="E31" s="389"/>
      <c r="F31" s="398"/>
      <c r="G31" s="643"/>
      <c r="H31" s="643"/>
      <c r="I31" s="643"/>
      <c r="J31" s="643"/>
      <c r="K31" s="395"/>
    </row>
    <row r="32" spans="1:11" ht="15.75" x14ac:dyDescent="0.25">
      <c r="B32" s="398"/>
      <c r="C32" s="398"/>
      <c r="D32" s="266"/>
      <c r="E32" s="398"/>
      <c r="F32" s="398"/>
      <c r="G32" s="643"/>
      <c r="H32" s="643"/>
      <c r="I32" s="643"/>
      <c r="J32" s="643"/>
      <c r="K32" s="395"/>
    </row>
    <row r="33" spans="2:11" ht="15.75" x14ac:dyDescent="0.25">
      <c r="B33" s="642"/>
      <c r="C33" s="642"/>
      <c r="D33" s="642"/>
      <c r="E33" s="642"/>
      <c r="F33" s="398"/>
      <c r="G33" s="643"/>
      <c r="H33" s="643"/>
      <c r="I33" s="643"/>
      <c r="J33" s="643"/>
      <c r="K33" s="395"/>
    </row>
    <row r="34" spans="2:11" x14ac:dyDescent="0.25">
      <c r="B34" s="644"/>
      <c r="C34" s="644"/>
      <c r="D34" s="644"/>
      <c r="E34" s="644"/>
      <c r="F34" s="644"/>
      <c r="G34" s="644"/>
      <c r="H34" s="644"/>
      <c r="I34" s="644"/>
      <c r="J34" s="644"/>
      <c r="K34" s="395"/>
    </row>
    <row r="35" spans="2:11" x14ac:dyDescent="0.25">
      <c r="B35" s="632"/>
      <c r="C35" s="632"/>
      <c r="D35" s="632"/>
      <c r="E35" s="632"/>
      <c r="F35" s="632"/>
      <c r="G35" s="632"/>
      <c r="H35" s="632"/>
      <c r="I35" s="632"/>
      <c r="J35" s="632"/>
      <c r="K35" s="635"/>
    </row>
    <row r="36" spans="2:11" x14ac:dyDescent="0.25">
      <c r="B36" s="633"/>
      <c r="C36" s="633"/>
      <c r="D36" s="633"/>
      <c r="E36" s="633"/>
      <c r="F36" s="633"/>
      <c r="G36" s="633"/>
      <c r="H36" s="633"/>
      <c r="I36" s="633"/>
      <c r="J36" s="633"/>
      <c r="K36" s="635"/>
    </row>
    <row r="37" spans="2:11" x14ac:dyDescent="0.25">
      <c r="B37" s="632"/>
      <c r="C37" s="632"/>
      <c r="D37" s="632"/>
      <c r="E37" s="632"/>
      <c r="F37" s="632"/>
      <c r="G37" s="632"/>
      <c r="H37" s="632"/>
      <c r="I37" s="632"/>
      <c r="J37" s="632"/>
      <c r="K37" s="635"/>
    </row>
    <row r="38" spans="2:11" x14ac:dyDescent="0.25">
      <c r="B38" s="632"/>
      <c r="C38" s="632"/>
      <c r="D38" s="632"/>
      <c r="E38" s="632"/>
      <c r="F38" s="632"/>
      <c r="G38" s="632"/>
      <c r="H38" s="632"/>
      <c r="I38" s="632"/>
      <c r="J38" s="632"/>
      <c r="K38" s="635"/>
    </row>
    <row r="39" spans="2:11" x14ac:dyDescent="0.25">
      <c r="B39" s="624"/>
      <c r="C39" s="624"/>
      <c r="D39" s="624"/>
      <c r="E39" s="624"/>
      <c r="F39" s="624"/>
      <c r="G39" s="624"/>
      <c r="H39" s="624"/>
      <c r="I39" s="624"/>
      <c r="J39" s="624"/>
      <c r="K39" s="635"/>
    </row>
    <row r="40" spans="2:11" x14ac:dyDescent="0.25">
      <c r="B40" s="632"/>
      <c r="C40" s="632"/>
      <c r="D40" s="632"/>
      <c r="E40" s="632"/>
      <c r="F40" s="632"/>
      <c r="G40" s="632"/>
      <c r="H40" s="632"/>
      <c r="I40" s="632"/>
      <c r="J40" s="632"/>
      <c r="K40" s="635"/>
    </row>
    <row r="41" spans="2:11" x14ac:dyDescent="0.25">
      <c r="B41" s="633"/>
      <c r="C41" s="633"/>
      <c r="D41" s="633"/>
      <c r="E41" s="633"/>
      <c r="F41" s="633"/>
      <c r="G41" s="633"/>
      <c r="H41" s="633"/>
      <c r="I41" s="633"/>
      <c r="J41" s="633"/>
      <c r="K41" s="635"/>
    </row>
    <row r="42" spans="2:11" ht="15.75" x14ac:dyDescent="0.25">
      <c r="B42" s="642"/>
      <c r="C42" s="642"/>
      <c r="D42" s="642"/>
      <c r="E42" s="642"/>
      <c r="F42" s="398"/>
      <c r="G42" s="110"/>
      <c r="H42" s="398"/>
      <c r="I42" s="643"/>
      <c r="J42" s="643"/>
      <c r="K42" s="643"/>
    </row>
    <row r="43" spans="2:11" x14ac:dyDescent="0.25">
      <c r="B43" s="633"/>
      <c r="C43" s="633"/>
      <c r="D43" s="633"/>
      <c r="E43" s="633"/>
      <c r="F43" s="633"/>
      <c r="G43" s="633"/>
      <c r="H43" s="633"/>
      <c r="I43" s="633"/>
      <c r="J43" s="633"/>
      <c r="K43" s="635"/>
    </row>
    <row r="44" spans="2:11" x14ac:dyDescent="0.25">
      <c r="B44" s="633"/>
      <c r="C44" s="633"/>
      <c r="D44" s="633"/>
      <c r="E44" s="633"/>
      <c r="F44" s="633"/>
      <c r="G44" s="633"/>
      <c r="H44" s="633"/>
      <c r="I44" s="633"/>
      <c r="J44" s="633"/>
      <c r="K44" s="635"/>
    </row>
    <row r="45" spans="2:11" x14ac:dyDescent="0.25">
      <c r="B45" s="633"/>
      <c r="C45" s="633"/>
      <c r="D45" s="633"/>
      <c r="E45" s="633"/>
      <c r="F45" s="633"/>
      <c r="G45" s="633"/>
      <c r="H45" s="633"/>
      <c r="I45" s="633"/>
      <c r="J45" s="633"/>
      <c r="K45" s="635"/>
    </row>
    <row r="46" spans="2:11" x14ac:dyDescent="0.25">
      <c r="B46" s="633"/>
      <c r="C46" s="633"/>
      <c r="D46" s="633"/>
      <c r="E46" s="633"/>
      <c r="F46" s="633"/>
      <c r="G46" s="633"/>
      <c r="H46" s="633"/>
      <c r="I46" s="633"/>
      <c r="J46" s="633"/>
      <c r="K46" s="635"/>
    </row>
    <row r="47" spans="2:11" x14ac:dyDescent="0.25">
      <c r="B47" s="389"/>
    </row>
  </sheetData>
  <mergeCells count="56">
    <mergeCell ref="J15:K15"/>
    <mergeCell ref="B3:K3"/>
    <mergeCell ref="J6:K6"/>
    <mergeCell ref="D7:G7"/>
    <mergeCell ref="H7:H9"/>
    <mergeCell ref="I7:I9"/>
    <mergeCell ref="J7:K9"/>
    <mergeCell ref="D8:D9"/>
    <mergeCell ref="E8:F8"/>
    <mergeCell ref="G8:G9"/>
    <mergeCell ref="J10:K10"/>
    <mergeCell ref="J11:K11"/>
    <mergeCell ref="J12:K12"/>
    <mergeCell ref="J13:K13"/>
    <mergeCell ref="J14:K14"/>
    <mergeCell ref="J28:K28"/>
    <mergeCell ref="J16:K16"/>
    <mergeCell ref="J17:K17"/>
    <mergeCell ref="J18:K18"/>
    <mergeCell ref="J19:K19"/>
    <mergeCell ref="J20:K20"/>
    <mergeCell ref="J22:K22"/>
    <mergeCell ref="J23:K23"/>
    <mergeCell ref="J24:K24"/>
    <mergeCell ref="J25:K25"/>
    <mergeCell ref="J26:K26"/>
    <mergeCell ref="J27:K27"/>
    <mergeCell ref="K35:K36"/>
    <mergeCell ref="B36:J36"/>
    <mergeCell ref="J29:K29"/>
    <mergeCell ref="G30:H30"/>
    <mergeCell ref="I30:J30"/>
    <mergeCell ref="G31:H31"/>
    <mergeCell ref="I31:J31"/>
    <mergeCell ref="G32:H32"/>
    <mergeCell ref="I32:J32"/>
    <mergeCell ref="B33:E33"/>
    <mergeCell ref="G33:H33"/>
    <mergeCell ref="I33:J33"/>
    <mergeCell ref="B34:J34"/>
    <mergeCell ref="B35:J35"/>
    <mergeCell ref="B45:J45"/>
    <mergeCell ref="K45:K46"/>
    <mergeCell ref="B46:J46"/>
    <mergeCell ref="B37:J37"/>
    <mergeCell ref="K37:K39"/>
    <mergeCell ref="B38:J38"/>
    <mergeCell ref="B39:J39"/>
    <mergeCell ref="B40:J40"/>
    <mergeCell ref="K40:K41"/>
    <mergeCell ref="B41:J41"/>
    <mergeCell ref="B42:E42"/>
    <mergeCell ref="I42:K42"/>
    <mergeCell ref="B43:J43"/>
    <mergeCell ref="K43:K44"/>
    <mergeCell ref="B44:J44"/>
  </mergeCells>
  <hyperlinks>
    <hyperlink ref="A1" location="Index!A1" display="Go back to index" xr:uid="{DA29F3B5-E0AF-43FE-8055-7FB577043CF1}"/>
  </hyperlinks>
  <pageMargins left="1" right="1" top="1" bottom="1" header="0.5" footer="0.5"/>
  <pageSetup paperSize="9" scale="73"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D3E50-EEE5-49D8-A895-49801B5369ED}">
  <sheetPr>
    <pageSetUpPr fitToPage="1"/>
  </sheetPr>
  <dimension ref="A1:J40"/>
  <sheetViews>
    <sheetView showGridLines="0" zoomScaleNormal="100" workbookViewId="0"/>
  </sheetViews>
  <sheetFormatPr defaultColWidth="20.5703125" defaultRowHeight="15" x14ac:dyDescent="0.25"/>
  <cols>
    <col min="1" max="1" width="13" style="24" customWidth="1"/>
    <col min="2" max="2" width="20.5703125" style="24"/>
    <col min="3" max="3" width="33.42578125" style="24" bestFit="1" customWidth="1"/>
    <col min="4" max="5" width="29" style="24" customWidth="1"/>
    <col min="6" max="16384" width="20.5703125" style="24"/>
  </cols>
  <sheetData>
    <row r="1" spans="1:10" x14ac:dyDescent="0.25">
      <c r="A1" s="135" t="s">
        <v>843</v>
      </c>
    </row>
    <row r="2" spans="1:10" ht="18.75" x14ac:dyDescent="0.25">
      <c r="A2" s="279" t="s">
        <v>863</v>
      </c>
      <c r="B2" s="649" t="s">
        <v>415</v>
      </c>
      <c r="C2" s="649"/>
      <c r="D2" s="649"/>
      <c r="E2" s="649"/>
      <c r="F2" s="111"/>
      <c r="G2" s="111"/>
    </row>
    <row r="3" spans="1:10" ht="15.75" x14ac:dyDescent="0.25">
      <c r="B3" s="111"/>
      <c r="C3" s="111"/>
      <c r="D3" s="111"/>
      <c r="E3" s="111"/>
      <c r="F3" s="111"/>
      <c r="G3" s="111"/>
    </row>
    <row r="4" spans="1:10" x14ac:dyDescent="0.25">
      <c r="B4" s="108" t="s">
        <v>1154</v>
      </c>
      <c r="C4" s="108"/>
      <c r="D4" s="108"/>
      <c r="E4" s="108"/>
      <c r="F4" s="108"/>
      <c r="G4" s="108"/>
      <c r="H4" s="108"/>
      <c r="I4" s="108"/>
      <c r="J4" s="108"/>
    </row>
    <row r="5" spans="1:10" x14ac:dyDescent="0.25">
      <c r="B5" s="112"/>
      <c r="C5" s="112"/>
      <c r="D5" s="316" t="s">
        <v>51</v>
      </c>
      <c r="E5" s="316" t="s">
        <v>52</v>
      </c>
      <c r="F5" s="113"/>
      <c r="G5" s="112"/>
    </row>
    <row r="6" spans="1:10" ht="15.75" x14ac:dyDescent="0.25">
      <c r="B6" s="111"/>
      <c r="C6" s="111"/>
      <c r="D6" s="650" t="s">
        <v>416</v>
      </c>
      <c r="E6" s="650"/>
      <c r="F6" s="111"/>
      <c r="G6" s="111"/>
    </row>
    <row r="7" spans="1:10" ht="24" customHeight="1" x14ac:dyDescent="0.25">
      <c r="B7" s="111"/>
      <c r="C7" s="111"/>
      <c r="D7" s="317" t="s">
        <v>417</v>
      </c>
      <c r="E7" s="318" t="s">
        <v>418</v>
      </c>
      <c r="F7" s="111"/>
      <c r="G7" s="111"/>
    </row>
    <row r="8" spans="1:10" ht="15.75" x14ac:dyDescent="0.25">
      <c r="B8" s="319" t="s">
        <v>133</v>
      </c>
      <c r="C8" s="316" t="s">
        <v>419</v>
      </c>
      <c r="D8" s="270" t="str">
        <f>IFERROR(1/(1/SUMIFS([1]!DSData[Value],[1]!DSData[Template],$A$2,[1]!DSData[RowIdent],$B8,[1]!DSData[CollIdent],D$5)),"")</f>
        <v/>
      </c>
      <c r="E8" s="270" t="str">
        <f>IFERROR(1/(1/SUMIFS([1]!DSData[Value],[1]!DSData[Template],$A$2,[1]!DSData[RowIdent],$B8,[1]!DSData[CollIdent],E$5)),"")</f>
        <v/>
      </c>
      <c r="F8" s="111"/>
      <c r="G8" s="111"/>
    </row>
    <row r="9" spans="1:10" ht="15.75" x14ac:dyDescent="0.25">
      <c r="B9" s="319" t="s">
        <v>307</v>
      </c>
      <c r="C9" s="316" t="s">
        <v>420</v>
      </c>
      <c r="D9" s="270" t="str">
        <f>IFERROR(1/(1/SUMIFS([1]!DSData[Value],[1]!DSData[Template],$A$2,[1]!DSData[RowIdent],$B9,[1]!DSData[CollIdent],D$5)),"")</f>
        <v/>
      </c>
      <c r="E9" s="270" t="str">
        <f>IFERROR(1/(1/SUMIFS([1]!DSData[Value],[1]!DSData[Template],$A$2,[1]!DSData[RowIdent],$B9,[1]!DSData[CollIdent],E$5)),"")</f>
        <v/>
      </c>
      <c r="F9" s="111"/>
      <c r="G9" s="111"/>
    </row>
    <row r="10" spans="1:10" ht="15.75" x14ac:dyDescent="0.25">
      <c r="B10" s="320" t="s">
        <v>134</v>
      </c>
      <c r="C10" s="204" t="s">
        <v>421</v>
      </c>
      <c r="D10" s="270" t="str">
        <f>IFERROR(1/(1/SUMIFS([1]!DSData[Value],[1]!DSData[Template],$A$2,[1]!DSData[RowIdent],$B10,[1]!DSData[CollIdent],D$5)),"")</f>
        <v/>
      </c>
      <c r="E10" s="270" t="str">
        <f>IFERROR(1/(1/SUMIFS([1]!DSData[Value],[1]!DSData[Template],$A$2,[1]!DSData[RowIdent],$B10,[1]!DSData[CollIdent],E$5)),"")</f>
        <v/>
      </c>
      <c r="F10" s="111"/>
      <c r="G10" s="111"/>
    </row>
    <row r="11" spans="1:10" ht="15.75" x14ac:dyDescent="0.25">
      <c r="B11" s="320" t="s">
        <v>135</v>
      </c>
      <c r="C11" s="204" t="s">
        <v>422</v>
      </c>
      <c r="D11" s="270" t="str">
        <f>IFERROR(1/(1/SUMIFS([1]!DSData[Value],[1]!DSData[Template],$A$2,[1]!DSData[RowIdent],$B11,[1]!DSData[CollIdent],D$5)),"")</f>
        <v/>
      </c>
      <c r="E11" s="270" t="str">
        <f>IFERROR(1/(1/SUMIFS([1]!DSData[Value],[1]!DSData[Template],$A$2,[1]!DSData[RowIdent],$B11,[1]!DSData[CollIdent],E$5)),"")</f>
        <v/>
      </c>
      <c r="F11" s="111"/>
      <c r="G11" s="111"/>
    </row>
    <row r="12" spans="1:10" ht="15.75" x14ac:dyDescent="0.25">
      <c r="B12" s="320" t="s">
        <v>136</v>
      </c>
      <c r="C12" s="204" t="s">
        <v>423</v>
      </c>
      <c r="D12" s="270">
        <f>IFERROR(1/(1/SUMIFS([1]!DSData[Value],[1]!DSData[Template],$A$2,[1]!DSData[RowIdent],$B12,[1]!DSData[CollIdent],D$5)),0)</f>
        <v>0</v>
      </c>
      <c r="E12" s="270">
        <f>IFERROR(1/(1/SUMIFS([1]!DSData[Value],[1]!DSData[Template],$A$2,[1]!DSData[RowIdent],$B12,[1]!DSData[CollIdent],E$5)),0)</f>
        <v>0</v>
      </c>
      <c r="F12" s="111"/>
      <c r="G12" s="111"/>
    </row>
    <row r="13" spans="1:10" ht="15.75" x14ac:dyDescent="0.25">
      <c r="B13" s="320" t="s">
        <v>137</v>
      </c>
      <c r="C13" s="204" t="s">
        <v>424</v>
      </c>
      <c r="D13" s="270" t="str">
        <f>IFERROR(1/(1/SUMIFS([1]!DSData[Value],[1]!DSData[Template],$A$2,[1]!DSData[RowIdent],$B13,[1]!DSData[CollIdent],D$5)),"")</f>
        <v/>
      </c>
      <c r="E13" s="270" t="str">
        <f>IFERROR(1/(1/SUMIFS([1]!DSData[Value],[1]!DSData[Template],$A$2,[1]!DSData[RowIdent],$B13,[1]!DSData[CollIdent],E$5)),"")</f>
        <v/>
      </c>
      <c r="F13" s="111"/>
      <c r="G13" s="111"/>
    </row>
    <row r="14" spans="1:10" ht="15.75" x14ac:dyDescent="0.25">
      <c r="B14" s="320" t="s">
        <v>145</v>
      </c>
      <c r="C14" s="204" t="s">
        <v>425</v>
      </c>
      <c r="D14" s="270" t="str">
        <f>IFERROR(1/(1/SUMIFS([1]!DSData[Value],[1]!DSData[Template],$A$2,[1]!DSData[RowIdent],$B14,[1]!DSData[CollIdent],D$5)),"")</f>
        <v/>
      </c>
      <c r="E14" s="270" t="str">
        <f>IFERROR(1/(1/SUMIFS([1]!DSData[Value],[1]!DSData[Template],$A$2,[1]!DSData[RowIdent],$B14,[1]!DSData[CollIdent],E$5)),"")</f>
        <v/>
      </c>
      <c r="F14" s="111"/>
      <c r="G14" s="111"/>
    </row>
    <row r="15" spans="1:10" ht="15.75" x14ac:dyDescent="0.25">
      <c r="B15" s="321" t="s">
        <v>138</v>
      </c>
      <c r="C15" s="322" t="s">
        <v>83</v>
      </c>
      <c r="D15" s="267">
        <f>IFERROR(1/(1/SUMIFS([1]!DSData[Value],[1]!DSData[Template],$A$2,[1]!DSData[RowIdent],$B15,[1]!DSData[CollIdent],D$5)),0)</f>
        <v>0</v>
      </c>
      <c r="E15" s="267">
        <f>IFERROR(1/(1/SUMIFS([1]!DSData[Value],[1]!DSData[Template],$A$2,[1]!DSData[RowIdent],$B15,[1]!DSData[CollIdent],E$5)),0)</f>
        <v>0</v>
      </c>
      <c r="F15" s="111"/>
      <c r="G15" s="111"/>
    </row>
    <row r="16" spans="1:10" ht="15.75" x14ac:dyDescent="0.25">
      <c r="B16" s="111"/>
      <c r="C16" s="111"/>
      <c r="D16" s="111"/>
      <c r="E16" s="111"/>
      <c r="F16" s="111"/>
      <c r="G16" s="111"/>
    </row>
    <row r="17" spans="2:7" ht="15.75" x14ac:dyDescent="0.25">
      <c r="B17" s="651"/>
      <c r="C17" s="651"/>
      <c r="D17" s="111"/>
      <c r="E17" s="111"/>
      <c r="F17" s="111"/>
      <c r="G17" s="111"/>
    </row>
    <row r="18" spans="2:7" ht="15.75" x14ac:dyDescent="0.25">
      <c r="B18" s="111"/>
      <c r="C18" s="323"/>
      <c r="D18" s="111"/>
      <c r="E18" s="111"/>
      <c r="F18" s="111"/>
      <c r="G18" s="111"/>
    </row>
    <row r="19" spans="2:7" ht="15.75" x14ac:dyDescent="0.25">
      <c r="B19" s="400"/>
      <c r="C19" s="324"/>
      <c r="D19" s="111"/>
      <c r="E19" s="111"/>
      <c r="F19" s="111"/>
      <c r="G19" s="111"/>
    </row>
    <row r="20" spans="2:7" x14ac:dyDescent="0.25">
      <c r="B20" s="114"/>
      <c r="D20" s="114"/>
      <c r="E20" s="114"/>
      <c r="F20" s="114"/>
      <c r="G20" s="114"/>
    </row>
    <row r="21" spans="2:7" ht="36" customHeight="1" x14ac:dyDescent="0.25">
      <c r="B21" s="114"/>
      <c r="D21" s="114"/>
      <c r="E21" s="114"/>
      <c r="F21" s="114"/>
      <c r="G21" s="114"/>
    </row>
    <row r="22" spans="2:7" ht="60" customHeight="1" x14ac:dyDescent="0.25">
      <c r="B22" s="648"/>
      <c r="C22" s="648"/>
      <c r="D22" s="648"/>
      <c r="E22" s="648"/>
      <c r="F22" s="648"/>
      <c r="G22" s="648"/>
    </row>
    <row r="23" spans="2:7" ht="15.75" x14ac:dyDescent="0.25">
      <c r="B23" s="111"/>
      <c r="C23" s="111"/>
      <c r="D23" s="111"/>
      <c r="E23" s="111"/>
      <c r="F23" s="111"/>
      <c r="G23" s="111"/>
    </row>
    <row r="24" spans="2:7" ht="15.75" x14ac:dyDescent="0.25">
      <c r="B24" s="400"/>
      <c r="C24" s="111"/>
      <c r="D24" s="111"/>
      <c r="E24" s="111"/>
      <c r="F24" s="111"/>
      <c r="G24" s="111"/>
    </row>
    <row r="25" spans="2:7" x14ac:dyDescent="0.25">
      <c r="B25" s="648"/>
      <c r="C25" s="648"/>
      <c r="D25" s="648"/>
      <c r="E25" s="648"/>
      <c r="F25" s="648"/>
      <c r="G25" s="648"/>
    </row>
    <row r="26" spans="2:7" ht="48" customHeight="1" x14ac:dyDescent="0.25">
      <c r="B26" s="652"/>
      <c r="C26" s="652"/>
      <c r="D26" s="652"/>
      <c r="E26" s="652"/>
      <c r="F26" s="652"/>
      <c r="G26" s="652"/>
    </row>
    <row r="27" spans="2:7" x14ac:dyDescent="0.25">
      <c r="B27" s="648"/>
      <c r="C27" s="648"/>
      <c r="D27" s="648"/>
      <c r="E27" s="648"/>
      <c r="F27" s="648"/>
      <c r="G27" s="648"/>
    </row>
    <row r="28" spans="2:7" x14ac:dyDescent="0.25">
      <c r="B28" s="648"/>
      <c r="C28" s="648"/>
      <c r="D28" s="648"/>
      <c r="E28" s="648"/>
      <c r="F28" s="648"/>
      <c r="G28" s="648"/>
    </row>
    <row r="29" spans="2:7" ht="96" customHeight="1" x14ac:dyDescent="0.25">
      <c r="B29" s="648"/>
      <c r="C29" s="648"/>
      <c r="D29" s="648"/>
      <c r="E29" s="648"/>
      <c r="F29" s="648"/>
      <c r="G29" s="648"/>
    </row>
    <row r="30" spans="2:7" x14ac:dyDescent="0.25">
      <c r="B30" s="648"/>
      <c r="C30" s="648"/>
      <c r="D30" s="648"/>
      <c r="E30" s="648"/>
      <c r="F30" s="648"/>
      <c r="G30" s="648"/>
    </row>
    <row r="31" spans="2:7" ht="36" customHeight="1" x14ac:dyDescent="0.25">
      <c r="B31" s="648"/>
      <c r="C31" s="648"/>
      <c r="D31" s="648"/>
      <c r="E31" s="648"/>
      <c r="F31" s="648"/>
      <c r="G31" s="648"/>
    </row>
    <row r="32" spans="2:7" x14ac:dyDescent="0.25">
      <c r="B32" s="648"/>
      <c r="C32" s="648"/>
      <c r="D32" s="648"/>
      <c r="E32" s="648"/>
      <c r="F32" s="648"/>
      <c r="G32" s="648"/>
    </row>
    <row r="33" spans="2:7" ht="60" customHeight="1" x14ac:dyDescent="0.25">
      <c r="B33" s="648"/>
      <c r="C33" s="648"/>
      <c r="D33" s="648"/>
      <c r="E33" s="648"/>
      <c r="F33" s="648"/>
      <c r="G33" s="648"/>
    </row>
    <row r="34" spans="2:7" x14ac:dyDescent="0.25">
      <c r="B34" s="648"/>
      <c r="C34" s="648"/>
      <c r="D34" s="648"/>
      <c r="E34" s="648"/>
      <c r="F34" s="648"/>
      <c r="G34" s="648"/>
    </row>
    <row r="35" spans="2:7" ht="24" customHeight="1" x14ac:dyDescent="0.25">
      <c r="B35" s="648"/>
      <c r="C35" s="648"/>
      <c r="D35" s="648"/>
      <c r="E35" s="648"/>
      <c r="F35" s="648"/>
      <c r="G35" s="648"/>
    </row>
    <row r="36" spans="2:7" x14ac:dyDescent="0.25">
      <c r="B36" s="648"/>
      <c r="C36" s="648"/>
      <c r="D36" s="648"/>
      <c r="E36" s="648"/>
      <c r="F36" s="648"/>
      <c r="G36" s="648"/>
    </row>
    <row r="37" spans="2:7" ht="24" customHeight="1" x14ac:dyDescent="0.25">
      <c r="B37" s="648"/>
      <c r="C37" s="648"/>
      <c r="D37" s="648"/>
      <c r="E37" s="648"/>
      <c r="F37" s="648"/>
      <c r="G37" s="648"/>
    </row>
    <row r="38" spans="2:7" x14ac:dyDescent="0.25">
      <c r="B38" s="648"/>
      <c r="C38" s="648"/>
      <c r="D38" s="648"/>
      <c r="E38" s="648"/>
      <c r="F38" s="648"/>
      <c r="G38" s="648"/>
    </row>
    <row r="39" spans="2:7" ht="60" customHeight="1" x14ac:dyDescent="0.25">
      <c r="B39" s="648"/>
      <c r="C39" s="648"/>
      <c r="D39" s="648"/>
      <c r="E39" s="648"/>
      <c r="F39" s="648"/>
      <c r="G39" s="648"/>
    </row>
    <row r="40" spans="2:7" x14ac:dyDescent="0.25">
      <c r="B40" s="648"/>
      <c r="C40" s="648"/>
      <c r="D40" s="648"/>
      <c r="E40" s="648"/>
      <c r="F40" s="648"/>
      <c r="G40" s="648"/>
    </row>
  </sheetData>
  <mergeCells count="20">
    <mergeCell ref="B32:G32"/>
    <mergeCell ref="B2:E2"/>
    <mergeCell ref="D6:E6"/>
    <mergeCell ref="B17:C17"/>
    <mergeCell ref="B22:G22"/>
    <mergeCell ref="B25:G25"/>
    <mergeCell ref="B26:G26"/>
    <mergeCell ref="B27:G27"/>
    <mergeCell ref="B28:G28"/>
    <mergeCell ref="B29:G29"/>
    <mergeCell ref="B30:G30"/>
    <mergeCell ref="B31:G31"/>
    <mergeCell ref="B39:G39"/>
    <mergeCell ref="B40:G40"/>
    <mergeCell ref="B33:G33"/>
    <mergeCell ref="B34:G34"/>
    <mergeCell ref="B35:G35"/>
    <mergeCell ref="B36:G36"/>
    <mergeCell ref="B37:G37"/>
    <mergeCell ref="B38:G38"/>
  </mergeCells>
  <hyperlinks>
    <hyperlink ref="A1" location="Index!A1" display="Go back to index" xr:uid="{2A6B797E-1105-409F-8F51-CBC22A785493}"/>
  </hyperlinks>
  <pageMargins left="0.25" right="0.25" top="0.75" bottom="0.75" header="0.3" footer="0.3"/>
  <pageSetup paperSize="9" scale="8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A882B-6CD5-4157-8109-92F7FB2BED78}">
  <sheetPr>
    <pageSetUpPr fitToPage="1"/>
  </sheetPr>
  <dimension ref="B1:I88"/>
  <sheetViews>
    <sheetView zoomScaleNormal="100" workbookViewId="0"/>
  </sheetViews>
  <sheetFormatPr defaultRowHeight="18.75" x14ac:dyDescent="0.3"/>
  <cols>
    <col min="1" max="1" width="3.5703125" customWidth="1"/>
    <col min="2" max="2" width="4.5703125" style="102" customWidth="1"/>
    <col min="5" max="5" width="84.85546875" customWidth="1"/>
    <col min="6" max="6" width="7.28515625" style="364" customWidth="1"/>
    <col min="7" max="7" width="48.28515625" style="364" bestFit="1" customWidth="1"/>
  </cols>
  <sheetData>
    <row r="1" spans="2:7" x14ac:dyDescent="0.3">
      <c r="B1" s="357" t="s">
        <v>1201</v>
      </c>
    </row>
    <row r="2" spans="2:7" ht="15" x14ac:dyDescent="0.25">
      <c r="B2" s="359" t="s">
        <v>1211</v>
      </c>
    </row>
    <row r="3" spans="2:7" ht="15.75" thickBot="1" x14ac:dyDescent="0.3">
      <c r="B3" s="361"/>
      <c r="C3" s="362"/>
      <c r="D3" s="362"/>
      <c r="E3" s="362"/>
      <c r="F3" s="365"/>
      <c r="G3" s="365"/>
    </row>
    <row r="4" spans="2:7" ht="15" x14ac:dyDescent="0.25">
      <c r="B4" s="359"/>
    </row>
    <row r="5" spans="2:7" ht="15" x14ac:dyDescent="0.25">
      <c r="B5" s="360" t="s">
        <v>840</v>
      </c>
      <c r="C5" s="360"/>
      <c r="D5" s="360"/>
      <c r="E5" s="360"/>
      <c r="F5" s="363" t="s">
        <v>1202</v>
      </c>
      <c r="G5" s="363" t="s">
        <v>1210</v>
      </c>
    </row>
    <row r="6" spans="2:7" x14ac:dyDescent="0.3">
      <c r="B6" s="358"/>
      <c r="F6" s="371"/>
      <c r="G6" s="371"/>
    </row>
    <row r="7" spans="2:7" x14ac:dyDescent="0.25">
      <c r="B7" s="366" t="s">
        <v>1038</v>
      </c>
      <c r="C7" s="367"/>
      <c r="D7" s="367"/>
      <c r="E7" s="367"/>
    </row>
    <row r="8" spans="2:7" x14ac:dyDescent="0.25">
      <c r="B8" s="366"/>
      <c r="C8" s="367" t="s">
        <v>14</v>
      </c>
      <c r="D8" s="367" t="s">
        <v>1039</v>
      </c>
      <c r="E8" s="368" t="s">
        <v>15</v>
      </c>
      <c r="F8" s="364" t="s">
        <v>1120</v>
      </c>
    </row>
    <row r="9" spans="2:7" x14ac:dyDescent="0.25">
      <c r="B9" s="366"/>
      <c r="C9" s="367" t="s">
        <v>1122</v>
      </c>
      <c r="D9" s="367" t="s">
        <v>1123</v>
      </c>
      <c r="E9" s="368" t="s">
        <v>1136</v>
      </c>
      <c r="F9" s="364" t="s">
        <v>1121</v>
      </c>
    </row>
    <row r="10" spans="2:7" x14ac:dyDescent="0.25">
      <c r="B10" s="366"/>
      <c r="C10" s="367"/>
      <c r="D10" s="367"/>
      <c r="E10" s="368"/>
    </row>
    <row r="11" spans="2:7" x14ac:dyDescent="0.25">
      <c r="B11" s="366"/>
      <c r="C11" s="367"/>
      <c r="D11" s="367"/>
      <c r="E11" s="368"/>
    </row>
    <row r="12" spans="2:7" x14ac:dyDescent="0.25">
      <c r="B12" s="366" t="s">
        <v>1137</v>
      </c>
      <c r="C12" s="367"/>
      <c r="D12" s="367"/>
      <c r="E12" s="368"/>
    </row>
    <row r="13" spans="2:7" x14ac:dyDescent="0.25">
      <c r="B13" s="366"/>
      <c r="C13" s="367" t="s">
        <v>28</v>
      </c>
      <c r="D13" s="367" t="s">
        <v>1041</v>
      </c>
      <c r="E13" s="368" t="s">
        <v>29</v>
      </c>
      <c r="F13" s="364" t="s">
        <v>842</v>
      </c>
    </row>
    <row r="14" spans="2:7" x14ac:dyDescent="0.25">
      <c r="B14" s="366"/>
      <c r="C14" s="367" t="s">
        <v>30</v>
      </c>
      <c r="D14" s="367" t="s">
        <v>1042</v>
      </c>
      <c r="E14" s="368" t="s">
        <v>31</v>
      </c>
      <c r="F14" s="364" t="s">
        <v>841</v>
      </c>
    </row>
    <row r="15" spans="2:7" x14ac:dyDescent="0.25">
      <c r="B15" s="366"/>
      <c r="C15" s="367" t="s">
        <v>1011</v>
      </c>
      <c r="D15" s="367" t="s">
        <v>1083</v>
      </c>
      <c r="E15" s="368" t="s">
        <v>1008</v>
      </c>
      <c r="G15" s="364" t="s">
        <v>1198</v>
      </c>
    </row>
    <row r="16" spans="2:7" x14ac:dyDescent="0.25">
      <c r="B16" s="366"/>
      <c r="C16" s="367" t="s">
        <v>1010</v>
      </c>
      <c r="D16" s="367" t="s">
        <v>1084</v>
      </c>
      <c r="E16" s="368" t="s">
        <v>1009</v>
      </c>
      <c r="G16" s="364" t="s">
        <v>1199</v>
      </c>
    </row>
    <row r="17" spans="2:7" x14ac:dyDescent="0.25">
      <c r="B17" s="366"/>
      <c r="C17" s="367"/>
      <c r="D17" s="367"/>
      <c r="E17" s="368"/>
    </row>
    <row r="18" spans="2:7" x14ac:dyDescent="0.25">
      <c r="B18" s="366" t="s">
        <v>1085</v>
      </c>
      <c r="C18" s="367"/>
      <c r="D18" s="367"/>
      <c r="E18" s="368"/>
    </row>
    <row r="19" spans="2:7" ht="30" x14ac:dyDescent="0.25">
      <c r="B19" s="366"/>
      <c r="C19" s="367" t="s">
        <v>1037</v>
      </c>
      <c r="D19" s="367" t="s">
        <v>1064</v>
      </c>
      <c r="E19" s="368" t="s">
        <v>1142</v>
      </c>
      <c r="F19" s="364" t="s">
        <v>1036</v>
      </c>
    </row>
    <row r="20" spans="2:7" x14ac:dyDescent="0.25">
      <c r="B20" s="366"/>
      <c r="C20" s="367"/>
      <c r="D20" s="367"/>
      <c r="E20" s="368"/>
    </row>
    <row r="21" spans="2:7" x14ac:dyDescent="0.25">
      <c r="B21" s="366" t="s">
        <v>1086</v>
      </c>
      <c r="C21" s="367"/>
      <c r="D21" s="367"/>
      <c r="E21" s="368"/>
    </row>
    <row r="22" spans="2:7" x14ac:dyDescent="0.25">
      <c r="B22" s="366"/>
      <c r="C22" s="367" t="s">
        <v>849</v>
      </c>
      <c r="D22" s="367" t="s">
        <v>1043</v>
      </c>
      <c r="E22" s="368" t="s">
        <v>848</v>
      </c>
      <c r="G22" s="364" t="s">
        <v>1196</v>
      </c>
    </row>
    <row r="23" spans="2:7" x14ac:dyDescent="0.25">
      <c r="B23" s="366"/>
      <c r="C23" s="367" t="s">
        <v>0</v>
      </c>
      <c r="D23" s="367" t="s">
        <v>1044</v>
      </c>
      <c r="E23" s="368" t="s">
        <v>1</v>
      </c>
      <c r="F23" s="364" t="s">
        <v>850</v>
      </c>
    </row>
    <row r="24" spans="2:7" x14ac:dyDescent="0.25">
      <c r="B24" s="366"/>
      <c r="C24" s="367" t="s">
        <v>2</v>
      </c>
      <c r="D24" s="367" t="s">
        <v>1045</v>
      </c>
      <c r="E24" s="368" t="s">
        <v>3</v>
      </c>
      <c r="F24" s="364" t="s">
        <v>851</v>
      </c>
    </row>
    <row r="25" spans="2:7" x14ac:dyDescent="0.25">
      <c r="B25" s="366"/>
      <c r="C25" s="367" t="s">
        <v>4</v>
      </c>
      <c r="D25" s="367" t="s">
        <v>1046</v>
      </c>
      <c r="E25" s="368" t="s">
        <v>5</v>
      </c>
      <c r="F25" s="364" t="s">
        <v>852</v>
      </c>
    </row>
    <row r="26" spans="2:7" x14ac:dyDescent="0.25">
      <c r="B26" s="366"/>
      <c r="C26" s="367"/>
      <c r="D26" s="367"/>
      <c r="E26" s="368"/>
    </row>
    <row r="27" spans="2:7" x14ac:dyDescent="0.25">
      <c r="B27" s="366" t="s">
        <v>1087</v>
      </c>
      <c r="C27" s="367"/>
      <c r="D27" s="367"/>
      <c r="E27" s="368"/>
    </row>
    <row r="28" spans="2:7" ht="30" x14ac:dyDescent="0.25">
      <c r="B28" s="366"/>
      <c r="C28" s="367" t="s">
        <v>1093</v>
      </c>
      <c r="D28" s="367" t="s">
        <v>1088</v>
      </c>
      <c r="E28" s="368" t="s">
        <v>1089</v>
      </c>
      <c r="F28" s="364" t="s">
        <v>844</v>
      </c>
    </row>
    <row r="29" spans="2:7" x14ac:dyDescent="0.25">
      <c r="B29" s="366"/>
      <c r="C29" s="367" t="s">
        <v>1092</v>
      </c>
      <c r="D29" s="367" t="s">
        <v>1091</v>
      </c>
      <c r="E29" s="368" t="s">
        <v>1090</v>
      </c>
      <c r="F29" s="364" t="s">
        <v>845</v>
      </c>
    </row>
    <row r="30" spans="2:7" x14ac:dyDescent="0.25">
      <c r="B30" s="366"/>
      <c r="C30" s="367"/>
      <c r="D30" s="367"/>
      <c r="E30" s="368"/>
    </row>
    <row r="31" spans="2:7" x14ac:dyDescent="0.25">
      <c r="B31" s="366" t="s">
        <v>1094</v>
      </c>
      <c r="C31" s="367"/>
      <c r="D31" s="367"/>
      <c r="E31" s="368"/>
    </row>
    <row r="32" spans="2:7" x14ac:dyDescent="0.25">
      <c r="B32" s="366"/>
      <c r="C32" s="367" t="s">
        <v>853</v>
      </c>
      <c r="D32" s="367" t="s">
        <v>1047</v>
      </c>
      <c r="E32" s="368" t="s">
        <v>855</v>
      </c>
      <c r="G32" s="364" t="s">
        <v>1159</v>
      </c>
    </row>
    <row r="33" spans="2:7" x14ac:dyDescent="0.25">
      <c r="B33" s="366"/>
      <c r="C33" s="367" t="s">
        <v>854</v>
      </c>
      <c r="D33" s="367" t="s">
        <v>1048</v>
      </c>
      <c r="E33" s="368" t="s">
        <v>856</v>
      </c>
      <c r="G33" s="364" t="s">
        <v>1159</v>
      </c>
    </row>
    <row r="34" spans="2:7" x14ac:dyDescent="0.25">
      <c r="B34" s="366"/>
      <c r="C34" s="367" t="s">
        <v>32</v>
      </c>
      <c r="D34" s="367" t="s">
        <v>1049</v>
      </c>
      <c r="E34" s="368" t="s">
        <v>33</v>
      </c>
      <c r="F34" s="364" t="s">
        <v>857</v>
      </c>
    </row>
    <row r="35" spans="2:7" x14ac:dyDescent="0.25">
      <c r="B35" s="366"/>
      <c r="C35" s="367" t="s">
        <v>1012</v>
      </c>
      <c r="D35" s="367" t="s">
        <v>1050</v>
      </c>
      <c r="E35" s="368" t="s">
        <v>1013</v>
      </c>
      <c r="F35" s="364" t="s">
        <v>1014</v>
      </c>
    </row>
    <row r="36" spans="2:7" x14ac:dyDescent="0.25">
      <c r="B36" s="366"/>
      <c r="C36" s="367" t="s">
        <v>34</v>
      </c>
      <c r="D36" s="367" t="s">
        <v>1051</v>
      </c>
      <c r="E36" s="368" t="s">
        <v>35</v>
      </c>
      <c r="F36" s="364" t="s">
        <v>858</v>
      </c>
    </row>
    <row r="37" spans="2:7" x14ac:dyDescent="0.25">
      <c r="B37" s="366"/>
      <c r="C37" s="367" t="s">
        <v>40</v>
      </c>
      <c r="D37" s="367" t="s">
        <v>1052</v>
      </c>
      <c r="E37" s="368" t="s">
        <v>41</v>
      </c>
      <c r="F37" s="364" t="s">
        <v>859</v>
      </c>
    </row>
    <row r="38" spans="2:7" x14ac:dyDescent="0.25">
      <c r="B38" s="366"/>
      <c r="C38" s="367" t="s">
        <v>42</v>
      </c>
      <c r="D38" s="367" t="s">
        <v>1053</v>
      </c>
      <c r="E38" s="368" t="s">
        <v>43</v>
      </c>
      <c r="F38" s="364" t="s">
        <v>860</v>
      </c>
    </row>
    <row r="39" spans="2:7" x14ac:dyDescent="0.25">
      <c r="B39" s="366"/>
      <c r="C39" s="367" t="s">
        <v>44</v>
      </c>
      <c r="D39" s="367" t="s">
        <v>1054</v>
      </c>
      <c r="E39" s="368" t="s">
        <v>45</v>
      </c>
      <c r="F39" s="364" t="s">
        <v>862</v>
      </c>
    </row>
    <row r="40" spans="2:7" x14ac:dyDescent="0.25">
      <c r="B40" s="366"/>
      <c r="C40" s="367" t="s">
        <v>46</v>
      </c>
      <c r="D40" s="367" t="s">
        <v>1055</v>
      </c>
      <c r="E40" s="368" t="s">
        <v>47</v>
      </c>
      <c r="F40" s="364" t="s">
        <v>863</v>
      </c>
    </row>
    <row r="41" spans="2:7" x14ac:dyDescent="0.25">
      <c r="B41" s="366"/>
      <c r="C41" s="367" t="s">
        <v>1139</v>
      </c>
      <c r="D41" s="367" t="s">
        <v>1138</v>
      </c>
      <c r="E41" s="368" t="s">
        <v>1141</v>
      </c>
      <c r="G41" s="364" t="s">
        <v>1160</v>
      </c>
    </row>
    <row r="42" spans="2:7" x14ac:dyDescent="0.25">
      <c r="B42" s="366"/>
      <c r="C42" s="367" t="s">
        <v>36</v>
      </c>
      <c r="D42" s="367" t="s">
        <v>1056</v>
      </c>
      <c r="E42" s="368" t="s">
        <v>37</v>
      </c>
      <c r="F42" s="364" t="s">
        <v>864</v>
      </c>
    </row>
    <row r="43" spans="2:7" x14ac:dyDescent="0.25">
      <c r="B43" s="366"/>
      <c r="C43" s="367" t="s">
        <v>868</v>
      </c>
      <c r="D43" s="367" t="s">
        <v>1057</v>
      </c>
      <c r="E43" s="368" t="s">
        <v>867</v>
      </c>
      <c r="G43" s="364" t="s">
        <v>1160</v>
      </c>
    </row>
    <row r="44" spans="2:7" x14ac:dyDescent="0.25">
      <c r="B44" s="366"/>
      <c r="C44" s="367" t="s">
        <v>38</v>
      </c>
      <c r="D44" s="367" t="s">
        <v>1058</v>
      </c>
      <c r="E44" s="368" t="s">
        <v>865</v>
      </c>
      <c r="F44" s="364" t="s">
        <v>869</v>
      </c>
    </row>
    <row r="45" spans="2:7" x14ac:dyDescent="0.25">
      <c r="B45" s="366"/>
      <c r="C45" s="367" t="s">
        <v>39</v>
      </c>
      <c r="D45" s="367" t="s">
        <v>1059</v>
      </c>
      <c r="E45" s="368" t="s">
        <v>866</v>
      </c>
      <c r="F45" s="364" t="s">
        <v>870</v>
      </c>
    </row>
    <row r="46" spans="2:7" x14ac:dyDescent="0.25">
      <c r="B46" s="366"/>
      <c r="C46" s="367"/>
      <c r="D46" s="367"/>
      <c r="E46" s="368"/>
    </row>
    <row r="47" spans="2:7" x14ac:dyDescent="0.25">
      <c r="B47" s="366" t="s">
        <v>1095</v>
      </c>
      <c r="C47" s="367"/>
      <c r="D47" s="367"/>
      <c r="E47" s="368"/>
    </row>
    <row r="48" spans="2:7" x14ac:dyDescent="0.25">
      <c r="B48" s="366"/>
      <c r="C48" s="367" t="s">
        <v>878</v>
      </c>
      <c r="D48" s="367" t="s">
        <v>1062</v>
      </c>
      <c r="E48" s="368" t="s">
        <v>879</v>
      </c>
      <c r="G48" s="364" t="s">
        <v>1195</v>
      </c>
    </row>
    <row r="49" spans="2:7" x14ac:dyDescent="0.25">
      <c r="B49" s="366"/>
      <c r="C49" s="367" t="s">
        <v>20</v>
      </c>
      <c r="D49" s="367" t="s">
        <v>1063</v>
      </c>
      <c r="E49" s="368" t="s">
        <v>21</v>
      </c>
      <c r="F49" s="364" t="s">
        <v>880</v>
      </c>
    </row>
    <row r="50" spans="2:7" x14ac:dyDescent="0.25">
      <c r="B50" s="366"/>
      <c r="C50" s="367"/>
      <c r="D50" s="367"/>
      <c r="E50" s="368"/>
    </row>
    <row r="51" spans="2:7" x14ac:dyDescent="0.25">
      <c r="B51" s="366" t="s">
        <v>593</v>
      </c>
      <c r="C51" s="367"/>
      <c r="D51" s="367"/>
      <c r="E51" s="368"/>
    </row>
    <row r="52" spans="2:7" x14ac:dyDescent="0.25">
      <c r="B52" s="366"/>
      <c r="C52" s="367" t="s">
        <v>871</v>
      </c>
      <c r="D52" s="367" t="s">
        <v>1060</v>
      </c>
      <c r="E52" s="368" t="s">
        <v>872</v>
      </c>
      <c r="G52" s="364" t="s">
        <v>1228</v>
      </c>
    </row>
    <row r="53" spans="2:7" x14ac:dyDescent="0.25">
      <c r="B53" s="366"/>
      <c r="C53" s="367" t="s">
        <v>12</v>
      </c>
      <c r="D53" s="367" t="s">
        <v>1061</v>
      </c>
      <c r="E53" s="368" t="s">
        <v>13</v>
      </c>
      <c r="F53" s="364" t="s">
        <v>873</v>
      </c>
    </row>
    <row r="54" spans="2:7" x14ac:dyDescent="0.25">
      <c r="B54" s="366"/>
      <c r="C54" s="367"/>
      <c r="D54" s="367"/>
      <c r="E54" s="368"/>
    </row>
    <row r="55" spans="2:7" x14ac:dyDescent="0.25">
      <c r="B55" s="366" t="s">
        <v>1096</v>
      </c>
      <c r="C55" s="367"/>
      <c r="D55" s="367"/>
      <c r="E55" s="368"/>
    </row>
    <row r="56" spans="2:7" x14ac:dyDescent="0.25">
      <c r="B56" s="366"/>
      <c r="C56" s="367" t="s">
        <v>881</v>
      </c>
      <c r="D56" s="367" t="s">
        <v>1065</v>
      </c>
      <c r="E56" s="368" t="s">
        <v>882</v>
      </c>
      <c r="G56" s="364" t="s">
        <v>1196</v>
      </c>
    </row>
    <row r="57" spans="2:7" x14ac:dyDescent="0.25">
      <c r="B57" s="366"/>
      <c r="C57" s="367" t="s">
        <v>22</v>
      </c>
      <c r="D57" s="367" t="s">
        <v>1066</v>
      </c>
      <c r="E57" s="368" t="s">
        <v>23</v>
      </c>
      <c r="F57" s="364" t="s">
        <v>883</v>
      </c>
    </row>
    <row r="58" spans="2:7" x14ac:dyDescent="0.25">
      <c r="B58" s="366"/>
      <c r="C58" s="367" t="s">
        <v>24</v>
      </c>
      <c r="D58" s="367" t="s">
        <v>1067</v>
      </c>
      <c r="E58" s="368" t="s">
        <v>25</v>
      </c>
      <c r="F58" s="364" t="s">
        <v>884</v>
      </c>
    </row>
    <row r="59" spans="2:7" ht="30" x14ac:dyDescent="0.25">
      <c r="B59" s="366"/>
      <c r="C59" s="367" t="s">
        <v>26</v>
      </c>
      <c r="D59" s="367" t="s">
        <v>1068</v>
      </c>
      <c r="E59" s="368" t="s">
        <v>27</v>
      </c>
      <c r="F59" s="364" t="s">
        <v>885</v>
      </c>
    </row>
    <row r="60" spans="2:7" x14ac:dyDescent="0.25">
      <c r="B60" s="366"/>
      <c r="C60" s="367"/>
      <c r="D60" s="367"/>
      <c r="E60" s="368"/>
    </row>
    <row r="61" spans="2:7" x14ac:dyDescent="0.25">
      <c r="B61" s="366" t="s">
        <v>1097</v>
      </c>
      <c r="C61" s="367"/>
      <c r="D61" s="367"/>
      <c r="E61" s="368"/>
    </row>
    <row r="62" spans="2:7" x14ac:dyDescent="0.25">
      <c r="B62" s="366"/>
      <c r="C62" s="367" t="s">
        <v>888</v>
      </c>
      <c r="D62" s="367" t="s">
        <v>1069</v>
      </c>
      <c r="E62" s="368" t="s">
        <v>890</v>
      </c>
      <c r="G62" s="364" t="s">
        <v>1197</v>
      </c>
    </row>
    <row r="63" spans="2:7" x14ac:dyDescent="0.25">
      <c r="B63" s="366"/>
      <c r="C63" s="367" t="s">
        <v>16</v>
      </c>
      <c r="D63" s="367" t="s">
        <v>1070</v>
      </c>
      <c r="E63" s="368" t="s">
        <v>17</v>
      </c>
      <c r="F63" s="364" t="s">
        <v>886</v>
      </c>
    </row>
    <row r="64" spans="2:7" x14ac:dyDescent="0.25">
      <c r="B64" s="366"/>
      <c r="C64" s="367" t="s">
        <v>889</v>
      </c>
      <c r="D64" s="367" t="s">
        <v>1071</v>
      </c>
      <c r="E64" s="368" t="s">
        <v>891</v>
      </c>
      <c r="G64" s="364" t="s">
        <v>1197</v>
      </c>
    </row>
    <row r="65" spans="2:9" x14ac:dyDescent="0.25">
      <c r="B65" s="366"/>
      <c r="C65" s="367" t="s">
        <v>18</v>
      </c>
      <c r="D65" s="367" t="s">
        <v>1072</v>
      </c>
      <c r="E65" s="368" t="s">
        <v>19</v>
      </c>
      <c r="F65" s="364" t="s">
        <v>887</v>
      </c>
    </row>
    <row r="66" spans="2:9" x14ac:dyDescent="0.25">
      <c r="B66" s="366"/>
      <c r="C66" s="367"/>
      <c r="D66" s="367"/>
      <c r="E66" s="368"/>
    </row>
    <row r="67" spans="2:9" x14ac:dyDescent="0.25">
      <c r="B67" s="366" t="s">
        <v>1098</v>
      </c>
      <c r="C67" s="367"/>
      <c r="D67" s="367"/>
      <c r="E67" s="368"/>
    </row>
    <row r="68" spans="2:9" x14ac:dyDescent="0.25">
      <c r="B68" s="366"/>
      <c r="C68" s="367" t="s">
        <v>895</v>
      </c>
      <c r="D68" s="367" t="s">
        <v>1073</v>
      </c>
      <c r="E68" s="368" t="s">
        <v>896</v>
      </c>
      <c r="G68" s="364" t="s">
        <v>1197</v>
      </c>
    </row>
    <row r="69" spans="2:9" x14ac:dyDescent="0.25">
      <c r="B69" s="366"/>
      <c r="C69" s="367" t="s">
        <v>6</v>
      </c>
      <c r="D69" s="367" t="s">
        <v>1074</v>
      </c>
      <c r="E69" s="368" t="s">
        <v>7</v>
      </c>
      <c r="F69" s="364" t="s">
        <v>892</v>
      </c>
    </row>
    <row r="70" spans="2:9" x14ac:dyDescent="0.25">
      <c r="B70" s="366"/>
      <c r="C70" s="367" t="s">
        <v>8</v>
      </c>
      <c r="D70" s="367" t="s">
        <v>1075</v>
      </c>
      <c r="E70" s="368" t="s">
        <v>9</v>
      </c>
      <c r="F70" s="364" t="s">
        <v>893</v>
      </c>
    </row>
    <row r="71" spans="2:9" x14ac:dyDescent="0.25">
      <c r="B71" s="366"/>
      <c r="C71" s="367" t="s">
        <v>10</v>
      </c>
      <c r="D71" s="367" t="s">
        <v>1076</v>
      </c>
      <c r="E71" s="368" t="s">
        <v>11</v>
      </c>
      <c r="F71" s="364" t="s">
        <v>894</v>
      </c>
    </row>
    <row r="72" spans="2:9" x14ac:dyDescent="0.25">
      <c r="B72" s="366"/>
      <c r="C72" s="367"/>
      <c r="D72" s="367"/>
      <c r="E72" s="368"/>
    </row>
    <row r="73" spans="2:9" x14ac:dyDescent="0.25">
      <c r="B73" s="366" t="s">
        <v>1099</v>
      </c>
      <c r="C73" s="367"/>
      <c r="D73" s="367"/>
      <c r="E73" s="368"/>
    </row>
    <row r="74" spans="2:9" x14ac:dyDescent="0.25">
      <c r="B74" s="366"/>
      <c r="C74" s="367" t="s">
        <v>1101</v>
      </c>
      <c r="D74" s="367" t="s">
        <v>1103</v>
      </c>
      <c r="E74" s="368" t="s">
        <v>1105</v>
      </c>
      <c r="G74" s="364" t="s">
        <v>1196</v>
      </c>
    </row>
    <row r="75" spans="2:9" x14ac:dyDescent="0.25">
      <c r="B75" s="366"/>
      <c r="C75" s="367" t="s">
        <v>1102</v>
      </c>
      <c r="D75" s="367" t="s">
        <v>1104</v>
      </c>
      <c r="E75" s="368" t="s">
        <v>1099</v>
      </c>
      <c r="F75" s="364" t="s">
        <v>1119</v>
      </c>
    </row>
    <row r="76" spans="2:9" x14ac:dyDescent="0.25">
      <c r="B76" s="366"/>
      <c r="C76" s="367"/>
      <c r="D76" s="367"/>
      <c r="E76" s="368"/>
    </row>
    <row r="77" spans="2:9" x14ac:dyDescent="0.25">
      <c r="B77" s="366" t="s">
        <v>1100</v>
      </c>
      <c r="C77" s="367"/>
      <c r="D77" s="367"/>
      <c r="E77" s="368"/>
    </row>
    <row r="78" spans="2:9" x14ac:dyDescent="0.25">
      <c r="B78" s="366"/>
      <c r="C78" s="367" t="s">
        <v>997</v>
      </c>
      <c r="D78" s="367" t="s">
        <v>1077</v>
      </c>
      <c r="E78" s="368" t="s">
        <v>996</v>
      </c>
      <c r="G78" s="364" t="s">
        <v>1200</v>
      </c>
    </row>
    <row r="79" spans="2:9" x14ac:dyDescent="0.25">
      <c r="B79" s="366"/>
      <c r="C79" s="367" t="s">
        <v>998</v>
      </c>
      <c r="D79" s="367" t="s">
        <v>1078</v>
      </c>
      <c r="E79" s="368" t="s">
        <v>1003</v>
      </c>
      <c r="F79" s="364" t="s">
        <v>898</v>
      </c>
      <c r="I79" s="364"/>
    </row>
    <row r="80" spans="2:9" ht="30" x14ac:dyDescent="0.25">
      <c r="B80" s="366"/>
      <c r="C80" s="367" t="s">
        <v>999</v>
      </c>
      <c r="D80" s="367" t="s">
        <v>1079</v>
      </c>
      <c r="E80" s="368" t="s">
        <v>1004</v>
      </c>
      <c r="F80" s="364" t="s">
        <v>899</v>
      </c>
      <c r="I80" s="364"/>
    </row>
    <row r="81" spans="2:9" x14ac:dyDescent="0.25">
      <c r="B81" s="366"/>
      <c r="C81" s="367" t="s">
        <v>1000</v>
      </c>
      <c r="D81" s="367" t="s">
        <v>1080</v>
      </c>
      <c r="E81" s="368" t="s">
        <v>1005</v>
      </c>
      <c r="F81" s="364" t="s">
        <v>900</v>
      </c>
      <c r="I81" s="364"/>
    </row>
    <row r="82" spans="2:9" x14ac:dyDescent="0.25">
      <c r="B82" s="366"/>
      <c r="C82" s="367" t="s">
        <v>1001</v>
      </c>
      <c r="D82" s="367" t="s">
        <v>1081</v>
      </c>
      <c r="E82" s="368" t="s">
        <v>1006</v>
      </c>
      <c r="F82" s="364" t="s">
        <v>901</v>
      </c>
      <c r="I82" s="364"/>
    </row>
    <row r="83" spans="2:9" ht="30" x14ac:dyDescent="0.25">
      <c r="B83" s="366"/>
      <c r="C83" s="367" t="s">
        <v>1002</v>
      </c>
      <c r="D83" s="367" t="s">
        <v>1082</v>
      </c>
      <c r="E83" s="368" t="s">
        <v>1007</v>
      </c>
      <c r="F83" s="364" t="s">
        <v>902</v>
      </c>
    </row>
    <row r="84" spans="2:9" x14ac:dyDescent="0.25">
      <c r="B84" s="366"/>
      <c r="C84" s="367"/>
      <c r="D84" s="367"/>
      <c r="E84" s="368"/>
    </row>
    <row r="85" spans="2:9" x14ac:dyDescent="0.25">
      <c r="B85" s="366" t="s">
        <v>1140</v>
      </c>
      <c r="C85" s="367"/>
      <c r="D85" s="367"/>
      <c r="E85" s="368"/>
    </row>
    <row r="86" spans="2:9" x14ac:dyDescent="0.25">
      <c r="B86" s="366"/>
      <c r="C86" s="367" t="s">
        <v>846</v>
      </c>
      <c r="D86" s="367" t="s">
        <v>1040</v>
      </c>
      <c r="E86" s="368" t="s">
        <v>847</v>
      </c>
      <c r="G86" s="364" t="s">
        <v>1161</v>
      </c>
    </row>
    <row r="87" spans="2:9" x14ac:dyDescent="0.25">
      <c r="B87" s="366"/>
      <c r="C87" s="367"/>
      <c r="D87" s="367"/>
      <c r="E87" s="367"/>
    </row>
    <row r="88" spans="2:9" ht="19.5" thickBot="1" x14ac:dyDescent="0.3">
      <c r="B88" s="369"/>
      <c r="C88" s="370"/>
      <c r="D88" s="370"/>
      <c r="E88" s="370"/>
      <c r="F88" s="365"/>
      <c r="G88" s="365"/>
    </row>
  </sheetData>
  <pageMargins left="0.70866141732283472" right="0.70866141732283472" top="0.74803149606299213" bottom="0.74803149606299213" header="0.31496062992125984" footer="0.31496062992125984"/>
  <pageSetup scale="54"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91352-18D3-4415-BB02-EC6C37B8DBC0}">
  <sheetPr>
    <pageSetUpPr fitToPage="1"/>
  </sheetPr>
  <dimension ref="A1:O20"/>
  <sheetViews>
    <sheetView showGridLines="0" zoomScaleNormal="100" workbookViewId="0">
      <selection activeCell="I35" sqref="I35"/>
    </sheetView>
  </sheetViews>
  <sheetFormatPr defaultColWidth="9.140625" defaultRowHeight="15" x14ac:dyDescent="0.25"/>
  <cols>
    <col min="2" max="2" width="3.28515625" customWidth="1"/>
    <col min="3" max="3" width="55" customWidth="1"/>
    <col min="4" max="4" width="19.28515625" customWidth="1"/>
    <col min="5" max="5" width="27" customWidth="1"/>
    <col min="6" max="6" width="23.7109375" customWidth="1"/>
    <col min="7" max="7" width="21.140625" customWidth="1"/>
    <col min="8" max="8" width="28.28515625" customWidth="1"/>
  </cols>
  <sheetData>
    <row r="1" spans="1:15" x14ac:dyDescent="0.25">
      <c r="A1" s="135" t="s">
        <v>843</v>
      </c>
    </row>
    <row r="2" spans="1:15" ht="16.5" x14ac:dyDescent="0.25">
      <c r="A2" s="279" t="s">
        <v>864</v>
      </c>
      <c r="C2" s="87"/>
      <c r="D2" s="87"/>
      <c r="E2" s="87"/>
      <c r="F2" s="87"/>
      <c r="G2" s="87"/>
      <c r="H2" s="87"/>
      <c r="I2" s="87"/>
      <c r="J2" s="19"/>
    </row>
    <row r="3" spans="1:15" ht="18.75" x14ac:dyDescent="0.3">
      <c r="A3" s="438"/>
      <c r="B3" s="439"/>
      <c r="C3" s="440" t="s">
        <v>338</v>
      </c>
      <c r="D3" s="439"/>
      <c r="E3" s="439"/>
      <c r="F3" s="439"/>
      <c r="G3" s="439"/>
      <c r="H3" s="439"/>
      <c r="I3" s="439"/>
      <c r="J3" s="441"/>
      <c r="K3" s="439"/>
      <c r="L3" s="439"/>
      <c r="M3" s="439"/>
      <c r="N3" s="439"/>
      <c r="O3" s="439"/>
    </row>
    <row r="5" spans="1:15" x14ac:dyDescent="0.25">
      <c r="D5" s="108"/>
      <c r="E5" s="108"/>
      <c r="F5" s="108"/>
      <c r="G5" s="108"/>
      <c r="H5" s="108"/>
      <c r="I5" s="108"/>
      <c r="J5" s="108"/>
      <c r="K5" s="108"/>
      <c r="L5" s="108"/>
    </row>
    <row r="7" spans="1:15" ht="21" x14ac:dyDescent="0.25">
      <c r="C7" s="108" t="s">
        <v>1154</v>
      </c>
      <c r="D7" s="89" t="s">
        <v>339</v>
      </c>
      <c r="E7" s="90" t="s">
        <v>340</v>
      </c>
      <c r="F7" s="91"/>
      <c r="G7" s="91"/>
      <c r="H7" s="92"/>
      <c r="I7" s="19"/>
      <c r="J7" s="19"/>
    </row>
    <row r="8" spans="1:15" ht="21" x14ac:dyDescent="0.25">
      <c r="C8" s="199"/>
      <c r="D8" s="93"/>
      <c r="E8" s="94"/>
      <c r="F8" s="89" t="s">
        <v>1207</v>
      </c>
      <c r="G8" s="90" t="s">
        <v>1208</v>
      </c>
      <c r="H8" s="95"/>
      <c r="I8" s="19"/>
      <c r="J8" s="19"/>
    </row>
    <row r="9" spans="1:15" ht="21" x14ac:dyDescent="0.25">
      <c r="C9" s="88"/>
      <c r="D9" s="442"/>
      <c r="E9" s="443"/>
      <c r="F9" s="442"/>
      <c r="G9" s="443"/>
      <c r="H9" s="89" t="s">
        <v>1209</v>
      </c>
      <c r="I9" s="19"/>
      <c r="J9" s="19"/>
    </row>
    <row r="10" spans="1:15" ht="14.25" customHeight="1" x14ac:dyDescent="0.25">
      <c r="C10" s="88"/>
      <c r="D10" s="444" t="s">
        <v>51</v>
      </c>
      <c r="E10" s="445" t="s">
        <v>52</v>
      </c>
      <c r="F10" s="444" t="s">
        <v>53</v>
      </c>
      <c r="G10" s="445" t="s">
        <v>54</v>
      </c>
      <c r="H10" s="200" t="s">
        <v>55</v>
      </c>
      <c r="I10" s="19"/>
      <c r="J10" s="19"/>
    </row>
    <row r="11" spans="1:15" x14ac:dyDescent="0.25">
      <c r="B11" s="446">
        <v>1</v>
      </c>
      <c r="C11" s="447" t="s">
        <v>306</v>
      </c>
      <c r="D11" s="270">
        <v>0</v>
      </c>
      <c r="E11" s="270">
        <v>0</v>
      </c>
      <c r="F11" s="270" t="str">
        <f>IFERROR(1/(1/SUMIFS([1]!DSData[Batchid],[1]!DSData[CollIdent],$A$2,[1]!DSData[Value],$B11,[1]!DSData[Balancedate],F$10)),"")</f>
        <v/>
      </c>
      <c r="G11" s="270" t="str">
        <f>IFERROR(1/(1/SUMIFS([1]!DSData[Template],[1]!DSData[Value],$A$2,[1]!DSData[Balancedate],$B11,[1]!DSData[Batchid],G$10)),"")</f>
        <v/>
      </c>
      <c r="H11" s="270" t="str">
        <f>IFERROR(1/(1/SUMIFS([1]!DSData[RowIdent],[1]!DSData[Balancedate],$A$2,[1]!DSData[Batchid],$B11,[1]!DSData[Template],H$10)),"")</f>
        <v/>
      </c>
      <c r="I11" s="19"/>
      <c r="J11" s="19"/>
    </row>
    <row r="12" spans="1:15" x14ac:dyDescent="0.25">
      <c r="B12" s="446">
        <v>2</v>
      </c>
      <c r="C12" s="447" t="s">
        <v>341</v>
      </c>
      <c r="D12" s="270" t="s">
        <v>1215</v>
      </c>
      <c r="E12" s="270" t="s">
        <v>1215</v>
      </c>
      <c r="F12" s="270" t="str">
        <f>IFERROR(1/(1/SUMIFS([1]!DSData[Batchid],[1]!DSData[CollIdent],$A$2,[1]!DSData[Value],$B12,[1]!DSData[Balancedate],F$10)),"")</f>
        <v/>
      </c>
      <c r="G12" s="270" t="str">
        <f>IFERROR(1/(1/SUMIFS([1]!DSData[Template],[1]!DSData[Value],$A$2,[1]!DSData[Balancedate],$B12,[1]!DSData[Batchid],G$10)),"")</f>
        <v/>
      </c>
      <c r="H12" s="270" t="str">
        <f>IFERROR(1/(1/SUMIFS([1]!DSData[RowIdent],[1]!DSData[Balancedate],$A$2,[1]!DSData[Batchid],$B12,[1]!DSData[Template],H$10)),"")</f>
        <v/>
      </c>
      <c r="I12" s="19"/>
      <c r="J12" s="19"/>
    </row>
    <row r="13" spans="1:15" x14ac:dyDescent="0.25">
      <c r="B13" s="448">
        <v>3</v>
      </c>
      <c r="C13" s="449" t="s">
        <v>83</v>
      </c>
      <c r="D13" s="267">
        <v>0</v>
      </c>
      <c r="E13" s="267">
        <v>0</v>
      </c>
      <c r="F13" s="267" t="str">
        <f>IFERROR(1/(1/SUMIFS([1]!DSData[Batchid],[1]!DSData[CollIdent],$A$2,[1]!DSData[Value],$B13,[1]!DSData[Balancedate],F$10)),"")</f>
        <v/>
      </c>
      <c r="G13" s="267" t="str">
        <f>IFERROR(1/(1/SUMIFS([1]!DSData[Template],[1]!DSData[Value],$A$2,[1]!DSData[Balancedate],$B13,[1]!DSData[Batchid],G$10)),"")</f>
        <v/>
      </c>
      <c r="H13" s="267" t="str">
        <f>IFERROR(1/(1/SUMIFS([1]!DSData[RowIdent],[1]!DSData[Balancedate],$A$2,[1]!DSData[Batchid],$B13,[1]!DSData[Template],H$10)),"")</f>
        <v/>
      </c>
      <c r="I13" s="19"/>
      <c r="J13" s="19"/>
    </row>
    <row r="14" spans="1:15" x14ac:dyDescent="0.25">
      <c r="B14" s="382">
        <v>4</v>
      </c>
      <c r="C14" s="450" t="s">
        <v>342</v>
      </c>
      <c r="D14" s="270">
        <v>0</v>
      </c>
      <c r="E14" s="270">
        <v>0</v>
      </c>
      <c r="F14" s="270" t="str">
        <f>IFERROR(1/(1/SUMIFS([1]!DSData[Batchid],[1]!DSData[CollIdent],$A$2,[1]!DSData[Value],$B14,[1]!DSData[Balancedate],F$10)),"")</f>
        <v/>
      </c>
      <c r="G14" s="270" t="str">
        <f>IFERROR(1/(1/SUMIFS([1]!DSData[Template],[1]!DSData[Value],$A$2,[1]!DSData[Balancedate],$B14,[1]!DSData[Batchid],G$10)),"")</f>
        <v/>
      </c>
      <c r="H14" s="270" t="str">
        <f>IFERROR(1/(1/SUMIFS([1]!DSData[RowIdent],[1]!DSData[Balancedate],$A$2,[1]!DSData[Batchid],$B14,[1]!DSData[Template],H$10)),"")</f>
        <v/>
      </c>
      <c r="I14" s="19"/>
      <c r="J14" s="19"/>
    </row>
    <row r="15" spans="1:15" x14ac:dyDescent="0.25">
      <c r="B15" s="382">
        <v>5</v>
      </c>
      <c r="C15" s="450" t="s">
        <v>343</v>
      </c>
      <c r="D15" s="270">
        <v>0</v>
      </c>
      <c r="E15" s="270">
        <v>0</v>
      </c>
      <c r="F15" s="270" t="str">
        <f>IFERROR(1/(1/SUMIFS([1]!DSData[Batchid],[1]!DSData[CollIdent],$A$2,[1]!DSData[Value],$B15,[1]!DSData[Balancedate],F$10)),"")</f>
        <v/>
      </c>
      <c r="G15" s="270" t="str">
        <f>IFERROR(1/(1/SUMIFS([1]!DSData[Template],[1]!DSData[Value],$A$2,[1]!DSData[Balancedate],$B15,[1]!DSData[Batchid],G$10)),"")</f>
        <v/>
      </c>
      <c r="H15" s="270" t="str">
        <f>IFERROR(1/(1/SUMIFS([1]!DSData[RowIdent],[1]!DSData[Balancedate],$A$2,[1]!DSData[Batchid],$B15,[1]!DSData[Template],H$10)),"")</f>
        <v/>
      </c>
      <c r="I15" s="19"/>
      <c r="J15" s="19"/>
    </row>
    <row r="16" spans="1:15" x14ac:dyDescent="0.25">
      <c r="C16" s="3"/>
    </row>
    <row r="18" spans="3:3" x14ac:dyDescent="0.25">
      <c r="C18" s="288"/>
    </row>
    <row r="19" spans="3:3" x14ac:dyDescent="0.25">
      <c r="C19" s="186"/>
    </row>
    <row r="20" spans="3:3" x14ac:dyDescent="0.25">
      <c r="C20" s="134"/>
    </row>
  </sheetData>
  <hyperlinks>
    <hyperlink ref="A1" location="Index!A1" display="Go back to index" xr:uid="{D340D684-2468-49C7-BAEE-5ED533E80E77}"/>
  </hyperlinks>
  <pageMargins left="0.25" right="0.25" top="0.75" bottom="0.75" header="0.3" footer="0.3"/>
  <pageSetup paperSize="9" scale="76"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FEA1E-158C-4D78-88E8-EDCF0F81C9C2}">
  <dimension ref="A1:DS29"/>
  <sheetViews>
    <sheetView zoomScaleNormal="100" zoomScalePageLayoutView="60" workbookViewId="0"/>
  </sheetViews>
  <sheetFormatPr defaultColWidth="11.5703125" defaultRowHeight="15" x14ac:dyDescent="0.25"/>
  <cols>
    <col min="1" max="1" width="4.140625" style="68" customWidth="1"/>
    <col min="2" max="2" width="8" style="68" customWidth="1"/>
    <col min="3" max="3" width="61.85546875" style="68" bestFit="1" customWidth="1"/>
    <col min="4" max="9" width="28.140625" style="68" customWidth="1"/>
    <col min="10" max="10" width="11.5703125" style="68"/>
    <col min="11" max="11" width="22.5703125" style="68" customWidth="1"/>
    <col min="12" max="12" width="32.7109375" style="68" customWidth="1"/>
    <col min="13" max="123" width="11.5703125" style="68"/>
  </cols>
  <sheetData>
    <row r="1" spans="1:123" x14ac:dyDescent="0.25">
      <c r="A1" s="135" t="s">
        <v>843</v>
      </c>
    </row>
    <row r="2" spans="1:123" ht="20.25" x14ac:dyDescent="0.3">
      <c r="A2" s="67"/>
      <c r="B2" s="67" t="s">
        <v>344</v>
      </c>
    </row>
    <row r="3" spans="1:123" x14ac:dyDescent="0.25">
      <c r="DE3"/>
      <c r="DF3"/>
      <c r="DG3"/>
      <c r="DH3"/>
      <c r="DI3"/>
      <c r="DJ3"/>
      <c r="DK3"/>
      <c r="DL3"/>
      <c r="DM3"/>
      <c r="DN3"/>
      <c r="DO3"/>
      <c r="DP3"/>
      <c r="DQ3"/>
      <c r="DR3"/>
      <c r="DS3"/>
    </row>
    <row r="4" spans="1:123" x14ac:dyDescent="0.25">
      <c r="DE4"/>
      <c r="DF4"/>
      <c r="DG4"/>
      <c r="DH4"/>
      <c r="DI4"/>
      <c r="DJ4"/>
      <c r="DK4"/>
      <c r="DL4"/>
      <c r="DM4"/>
      <c r="DN4"/>
      <c r="DO4"/>
      <c r="DP4"/>
      <c r="DQ4"/>
      <c r="DR4"/>
      <c r="DS4"/>
    </row>
    <row r="5" spans="1:123" s="70" customFormat="1" ht="84" customHeight="1" x14ac:dyDescent="0.25">
      <c r="A5" s="69"/>
      <c r="B5" s="69"/>
      <c r="C5" s="653" t="s">
        <v>345</v>
      </c>
      <c r="D5" s="654" t="s">
        <v>346</v>
      </c>
      <c r="E5" s="655"/>
      <c r="F5" s="656" t="s">
        <v>347</v>
      </c>
      <c r="G5" s="654"/>
      <c r="H5" s="565" t="s">
        <v>348</v>
      </c>
      <c r="I5" s="566"/>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c r="BT5" s="69"/>
      <c r="BU5" s="69"/>
      <c r="BV5" s="69"/>
      <c r="BW5" s="69"/>
      <c r="BX5" s="69"/>
      <c r="BY5" s="69"/>
      <c r="BZ5" s="69"/>
      <c r="CA5" s="69"/>
      <c r="CB5" s="69"/>
      <c r="CC5" s="69"/>
      <c r="CD5" s="69"/>
      <c r="CE5" s="69"/>
      <c r="CF5" s="69"/>
      <c r="CG5" s="69"/>
      <c r="CH5" s="69"/>
      <c r="CI5" s="69"/>
      <c r="CJ5" s="69"/>
      <c r="CK5" s="69"/>
      <c r="CL5" s="69"/>
      <c r="CM5" s="69"/>
      <c r="CN5" s="69"/>
      <c r="CO5" s="69"/>
      <c r="CP5" s="69"/>
      <c r="CQ5" s="69"/>
      <c r="CR5" s="69"/>
      <c r="CS5" s="69"/>
      <c r="CT5" s="69"/>
      <c r="CU5" s="69"/>
      <c r="CV5" s="69"/>
      <c r="CW5" s="69"/>
      <c r="CX5" s="69"/>
      <c r="CY5" s="69"/>
      <c r="CZ5" s="69"/>
      <c r="DA5" s="69"/>
      <c r="DB5" s="69"/>
      <c r="DC5" s="69"/>
      <c r="DD5" s="69"/>
    </row>
    <row r="6" spans="1:123" s="70" customFormat="1" ht="50.25" customHeight="1" x14ac:dyDescent="0.25">
      <c r="A6" s="69"/>
      <c r="B6" s="71"/>
      <c r="C6" s="653"/>
      <c r="D6" s="401" t="s">
        <v>349</v>
      </c>
      <c r="E6" s="402" t="s">
        <v>350</v>
      </c>
      <c r="F6" s="401" t="s">
        <v>349</v>
      </c>
      <c r="G6" s="402" t="s">
        <v>351</v>
      </c>
      <c r="H6" s="72" t="s">
        <v>66</v>
      </c>
      <c r="I6" s="72" t="s">
        <v>352</v>
      </c>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W6" s="69"/>
      <c r="AX6" s="69"/>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c r="CD6" s="69"/>
      <c r="CE6" s="69"/>
      <c r="CF6" s="69"/>
      <c r="CG6" s="69"/>
      <c r="CH6" s="69"/>
      <c r="CI6" s="69"/>
      <c r="CJ6" s="69"/>
      <c r="CK6" s="69"/>
      <c r="CL6" s="69"/>
      <c r="CM6" s="69"/>
      <c r="CN6" s="69"/>
      <c r="CO6" s="69"/>
      <c r="CP6" s="69"/>
      <c r="CQ6" s="69"/>
      <c r="CR6" s="69"/>
      <c r="CS6" s="69"/>
      <c r="CT6" s="69"/>
      <c r="CU6" s="69"/>
      <c r="CV6" s="69"/>
      <c r="CW6" s="69"/>
      <c r="CX6" s="69"/>
      <c r="CY6" s="69"/>
      <c r="CZ6" s="69"/>
      <c r="DA6" s="69"/>
      <c r="DB6" s="69"/>
      <c r="DC6" s="69"/>
      <c r="DD6" s="69"/>
    </row>
    <row r="7" spans="1:123" s="7" customFormat="1" x14ac:dyDescent="0.25">
      <c r="A7" s="73"/>
      <c r="B7" s="71"/>
      <c r="C7" s="653"/>
      <c r="D7" s="74" t="s">
        <v>51</v>
      </c>
      <c r="E7" s="75" t="s">
        <v>52</v>
      </c>
      <c r="F7" s="75" t="s">
        <v>53</v>
      </c>
      <c r="G7" s="75" t="s">
        <v>54</v>
      </c>
      <c r="H7" s="75" t="s">
        <v>55</v>
      </c>
      <c r="I7" s="75" t="s">
        <v>56</v>
      </c>
      <c r="J7" s="76"/>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c r="BW7" s="73"/>
      <c r="BX7" s="73"/>
      <c r="BY7" s="73"/>
      <c r="BZ7" s="73"/>
      <c r="CA7" s="73"/>
      <c r="CB7" s="73"/>
      <c r="CC7" s="73"/>
      <c r="CD7" s="73"/>
      <c r="CE7" s="73"/>
      <c r="CF7" s="73"/>
      <c r="CG7" s="73"/>
      <c r="CH7" s="73"/>
      <c r="CI7" s="73"/>
      <c r="CJ7" s="73"/>
      <c r="CK7" s="73"/>
      <c r="CL7" s="73"/>
      <c r="CM7" s="73"/>
      <c r="CN7" s="73"/>
      <c r="CO7" s="73"/>
      <c r="CP7" s="73"/>
      <c r="CQ7" s="73"/>
      <c r="CR7" s="73"/>
      <c r="CS7" s="73"/>
      <c r="CT7" s="73"/>
      <c r="CU7" s="73"/>
      <c r="CV7" s="73"/>
      <c r="CW7" s="73"/>
      <c r="CX7" s="73"/>
      <c r="CY7" s="73"/>
      <c r="CZ7" s="73"/>
      <c r="DA7" s="73"/>
      <c r="DB7" s="73"/>
      <c r="DC7" s="73"/>
      <c r="DD7" s="73"/>
    </row>
    <row r="8" spans="1:123" s="79" customFormat="1" ht="19.5" customHeight="1" x14ac:dyDescent="0.25">
      <c r="A8" s="76"/>
      <c r="B8" s="77">
        <v>1</v>
      </c>
      <c r="C8" s="78" t="s">
        <v>353</v>
      </c>
      <c r="D8" s="333">
        <v>65915400</v>
      </c>
      <c r="E8" s="333">
        <v>0</v>
      </c>
      <c r="F8" s="333">
        <v>65915400</v>
      </c>
      <c r="G8" s="333">
        <v>0</v>
      </c>
      <c r="H8" s="334">
        <v>0</v>
      </c>
      <c r="I8" s="335">
        <v>0</v>
      </c>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row>
    <row r="9" spans="1:123" s="79" customFormat="1" ht="19.5" customHeight="1" x14ac:dyDescent="0.25">
      <c r="A9" s="76"/>
      <c r="B9" s="77">
        <v>2</v>
      </c>
      <c r="C9" s="407" t="s">
        <v>354</v>
      </c>
      <c r="D9" s="333">
        <v>379055478.59726</v>
      </c>
      <c r="E9" s="333">
        <v>0</v>
      </c>
      <c r="F9" s="333">
        <v>379055478.59726</v>
      </c>
      <c r="G9" s="333">
        <v>0</v>
      </c>
      <c r="H9" s="334">
        <v>0</v>
      </c>
      <c r="I9" s="335">
        <v>0</v>
      </c>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6"/>
      <c r="BS9" s="76"/>
      <c r="BT9" s="76"/>
      <c r="BU9" s="76"/>
      <c r="BV9" s="76"/>
      <c r="BW9" s="76"/>
      <c r="BX9" s="76"/>
      <c r="BY9" s="76"/>
      <c r="BZ9" s="76"/>
      <c r="CA9" s="76"/>
      <c r="CB9" s="76"/>
      <c r="CC9" s="76"/>
      <c r="CD9" s="76"/>
      <c r="CE9" s="76"/>
      <c r="CF9" s="76"/>
      <c r="CG9" s="76"/>
      <c r="CH9" s="76"/>
      <c r="CI9" s="76"/>
      <c r="CJ9" s="76"/>
      <c r="CK9" s="76"/>
      <c r="CL9" s="76"/>
      <c r="CM9" s="76"/>
      <c r="CN9" s="76"/>
      <c r="CO9" s="76"/>
      <c r="CP9" s="76"/>
      <c r="CQ9" s="76"/>
      <c r="CR9" s="76"/>
      <c r="CS9" s="76"/>
      <c r="CT9" s="76"/>
      <c r="CU9" s="76"/>
      <c r="CV9" s="76"/>
      <c r="CW9" s="76"/>
      <c r="CX9" s="76"/>
      <c r="CY9" s="76"/>
      <c r="CZ9" s="76"/>
      <c r="DA9" s="76"/>
      <c r="DB9" s="76"/>
      <c r="DC9" s="76"/>
      <c r="DD9" s="76"/>
    </row>
    <row r="10" spans="1:123" s="79" customFormat="1" ht="19.5" customHeight="1" x14ac:dyDescent="0.25">
      <c r="A10" s="76"/>
      <c r="B10" s="77">
        <v>3</v>
      </c>
      <c r="C10" s="407" t="s">
        <v>99</v>
      </c>
      <c r="D10" s="333"/>
      <c r="E10" s="333"/>
      <c r="F10" s="333"/>
      <c r="G10" s="333"/>
      <c r="H10" s="334"/>
      <c r="I10" s="335"/>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6"/>
      <c r="CN10" s="76"/>
      <c r="CO10" s="76"/>
      <c r="CP10" s="76"/>
      <c r="CQ10" s="76"/>
      <c r="CR10" s="76"/>
      <c r="CS10" s="76"/>
      <c r="CT10" s="76"/>
      <c r="CU10" s="76"/>
      <c r="CV10" s="76"/>
      <c r="CW10" s="76"/>
      <c r="CX10" s="76"/>
      <c r="CY10" s="76"/>
      <c r="CZ10" s="76"/>
      <c r="DA10" s="76"/>
      <c r="DB10" s="76"/>
      <c r="DC10" s="76"/>
      <c r="DD10" s="76"/>
    </row>
    <row r="11" spans="1:123" s="79" customFormat="1" ht="19.5" customHeight="1" x14ac:dyDescent="0.25">
      <c r="A11" s="76"/>
      <c r="B11" s="77">
        <v>4</v>
      </c>
      <c r="C11" s="407" t="s">
        <v>100</v>
      </c>
      <c r="D11" s="333"/>
      <c r="E11" s="333"/>
      <c r="F11" s="333"/>
      <c r="G11" s="333"/>
      <c r="H11" s="334"/>
      <c r="I11" s="335"/>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6"/>
      <c r="AV11" s="76"/>
      <c r="AW11" s="76"/>
      <c r="AX11" s="76"/>
      <c r="AY11" s="76"/>
      <c r="AZ11" s="76"/>
      <c r="BA11" s="76"/>
      <c r="BB11" s="76"/>
      <c r="BC11" s="76"/>
      <c r="BD11" s="76"/>
      <c r="BE11" s="76"/>
      <c r="BF11" s="76"/>
      <c r="BG11" s="76"/>
      <c r="BH11" s="76"/>
      <c r="BI11" s="76"/>
      <c r="BJ11" s="76"/>
      <c r="BK11" s="76"/>
      <c r="BL11" s="76"/>
      <c r="BM11" s="76"/>
      <c r="BN11" s="76"/>
      <c r="BO11" s="76"/>
      <c r="BP11" s="76"/>
      <c r="BQ11" s="76"/>
      <c r="BR11" s="76"/>
      <c r="BS11" s="76"/>
      <c r="BT11" s="76"/>
      <c r="BU11" s="76"/>
      <c r="BV11" s="76"/>
      <c r="BW11" s="76"/>
      <c r="BX11" s="76"/>
      <c r="BY11" s="76"/>
      <c r="BZ11" s="76"/>
      <c r="CA11" s="76"/>
      <c r="CB11" s="76"/>
      <c r="CC11" s="76"/>
      <c r="CD11" s="76"/>
      <c r="CE11" s="76"/>
      <c r="CF11" s="76"/>
      <c r="CG11" s="76"/>
      <c r="CH11" s="76"/>
      <c r="CI11" s="76"/>
      <c r="CJ11" s="76"/>
      <c r="CK11" s="76"/>
      <c r="CL11" s="76"/>
      <c r="CM11" s="76"/>
      <c r="CN11" s="76"/>
      <c r="CO11" s="76"/>
      <c r="CP11" s="76"/>
      <c r="CQ11" s="76"/>
      <c r="CR11" s="76"/>
      <c r="CS11" s="76"/>
      <c r="CT11" s="76"/>
      <c r="CU11" s="76"/>
      <c r="CV11" s="76"/>
      <c r="CW11" s="76"/>
      <c r="CX11" s="76"/>
      <c r="CY11" s="76"/>
      <c r="CZ11" s="76"/>
      <c r="DA11" s="76"/>
      <c r="DB11" s="76"/>
      <c r="DC11" s="76"/>
      <c r="DD11" s="76"/>
    </row>
    <row r="12" spans="1:123" s="79" customFormat="1" ht="19.5" customHeight="1" x14ac:dyDescent="0.25">
      <c r="A12" s="76"/>
      <c r="B12" s="77">
        <v>5</v>
      </c>
      <c r="C12" s="407" t="s">
        <v>101</v>
      </c>
      <c r="D12" s="333"/>
      <c r="E12" s="333"/>
      <c r="F12" s="333"/>
      <c r="G12" s="333"/>
      <c r="H12" s="334"/>
      <c r="I12" s="335"/>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76"/>
      <c r="CY12" s="76"/>
      <c r="CZ12" s="76"/>
      <c r="DA12" s="76"/>
      <c r="DB12" s="76"/>
      <c r="DC12" s="76"/>
      <c r="DD12" s="76"/>
    </row>
    <row r="13" spans="1:123" s="79" customFormat="1" ht="19.5" customHeight="1" x14ac:dyDescent="0.25">
      <c r="A13" s="76"/>
      <c r="B13" s="77">
        <v>6</v>
      </c>
      <c r="C13" s="407" t="s">
        <v>102</v>
      </c>
      <c r="D13" s="333">
        <v>5017302553.72435</v>
      </c>
      <c r="E13" s="333">
        <v>0</v>
      </c>
      <c r="F13" s="333">
        <v>5057237942.8736496</v>
      </c>
      <c r="G13" s="333">
        <v>0</v>
      </c>
      <c r="H13" s="334">
        <v>1416964816.5687101</v>
      </c>
      <c r="I13" s="335">
        <v>0.28018551481553489</v>
      </c>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76"/>
      <c r="CY13" s="76"/>
      <c r="CZ13" s="76"/>
      <c r="DA13" s="76"/>
      <c r="DB13" s="76"/>
      <c r="DC13" s="76"/>
      <c r="DD13" s="76"/>
    </row>
    <row r="14" spans="1:123" s="79" customFormat="1" ht="19.5" customHeight="1" x14ac:dyDescent="0.25">
      <c r="A14" s="76"/>
      <c r="B14" s="77">
        <v>7</v>
      </c>
      <c r="C14" s="407" t="s">
        <v>103</v>
      </c>
      <c r="D14" s="333">
        <v>26495834092.955502</v>
      </c>
      <c r="E14" s="333">
        <v>3798081587.4780998</v>
      </c>
      <c r="F14" s="333">
        <v>26455898703.806198</v>
      </c>
      <c r="G14" s="333">
        <v>1899040793.7390499</v>
      </c>
      <c r="H14" s="334">
        <v>28354939497.5453</v>
      </c>
      <c r="I14" s="335">
        <v>1.0000000000000018</v>
      </c>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row>
    <row r="15" spans="1:123" s="79" customFormat="1" ht="19.5" customHeight="1" x14ac:dyDescent="0.25">
      <c r="A15" s="76"/>
      <c r="B15" s="77">
        <v>8</v>
      </c>
      <c r="C15" s="407" t="s">
        <v>104</v>
      </c>
      <c r="D15" s="333"/>
      <c r="E15" s="333"/>
      <c r="F15" s="333"/>
      <c r="G15" s="333"/>
      <c r="H15" s="334"/>
      <c r="I15" s="335"/>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76"/>
      <c r="CY15" s="76"/>
      <c r="CZ15" s="76"/>
      <c r="DA15" s="76"/>
      <c r="DB15" s="76"/>
      <c r="DC15" s="76"/>
      <c r="DD15" s="76"/>
    </row>
    <row r="16" spans="1:123" s="79" customFormat="1" ht="19.5" customHeight="1" x14ac:dyDescent="0.25">
      <c r="A16" s="76"/>
      <c r="B16" s="77">
        <v>9</v>
      </c>
      <c r="C16" s="407" t="s">
        <v>355</v>
      </c>
      <c r="D16" s="333"/>
      <c r="E16" s="333"/>
      <c r="F16" s="333"/>
      <c r="G16" s="333"/>
      <c r="H16" s="334"/>
      <c r="I16" s="335"/>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c r="DB16" s="76"/>
      <c r="DC16" s="76"/>
      <c r="DD16" s="76"/>
    </row>
    <row r="17" spans="1:123" s="79" customFormat="1" ht="19.5" customHeight="1" x14ac:dyDescent="0.25">
      <c r="A17" s="76"/>
      <c r="B17" s="77">
        <v>10</v>
      </c>
      <c r="C17" s="407" t="s">
        <v>286</v>
      </c>
      <c r="D17" s="333">
        <v>159386259.86048099</v>
      </c>
      <c r="E17" s="333">
        <v>0</v>
      </c>
      <c r="F17" s="333">
        <v>159386259.86048099</v>
      </c>
      <c r="G17" s="333">
        <v>0</v>
      </c>
      <c r="H17" s="334">
        <v>239079389.79072201</v>
      </c>
      <c r="I17" s="335">
        <v>1.5000000000000033</v>
      </c>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row>
    <row r="18" spans="1:123" s="79" customFormat="1" ht="19.5" customHeight="1" x14ac:dyDescent="0.25">
      <c r="A18" s="76"/>
      <c r="B18" s="77">
        <v>11</v>
      </c>
      <c r="C18" s="407" t="s">
        <v>356</v>
      </c>
      <c r="D18" s="333"/>
      <c r="E18" s="333"/>
      <c r="F18" s="333"/>
      <c r="G18" s="333"/>
      <c r="H18" s="334"/>
      <c r="I18" s="335"/>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row>
    <row r="19" spans="1:123" s="79" customFormat="1" ht="19.5" customHeight="1" x14ac:dyDescent="0.25">
      <c r="A19" s="76"/>
      <c r="B19" s="77">
        <v>12</v>
      </c>
      <c r="C19" s="407" t="s">
        <v>285</v>
      </c>
      <c r="D19" s="333">
        <v>12785352265.3692</v>
      </c>
      <c r="E19" s="333">
        <v>0</v>
      </c>
      <c r="F19" s="333">
        <v>12785352265.3692</v>
      </c>
      <c r="G19" s="333">
        <v>0</v>
      </c>
      <c r="H19" s="334">
        <v>1278535226.5369201</v>
      </c>
      <c r="I19" s="335">
        <v>0.1</v>
      </c>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c r="CC19" s="76"/>
      <c r="CD19" s="76"/>
      <c r="CE19" s="76"/>
      <c r="CF19" s="76"/>
      <c r="CG19" s="76"/>
      <c r="CH19" s="76"/>
      <c r="CI19" s="76"/>
      <c r="CJ19" s="76"/>
      <c r="CK19" s="76"/>
      <c r="CL19" s="76"/>
      <c r="CM19" s="76"/>
      <c r="CN19" s="76"/>
      <c r="CO19" s="76"/>
      <c r="CP19" s="76"/>
      <c r="CQ19" s="76"/>
      <c r="CR19" s="76"/>
      <c r="CS19" s="76"/>
      <c r="CT19" s="76"/>
      <c r="CU19" s="76"/>
      <c r="CV19" s="76"/>
      <c r="CW19" s="76"/>
      <c r="CX19" s="76"/>
      <c r="CY19" s="76"/>
      <c r="CZ19" s="76"/>
      <c r="DA19" s="76"/>
      <c r="DB19" s="76"/>
      <c r="DC19" s="76"/>
      <c r="DD19" s="76"/>
    </row>
    <row r="20" spans="1:123" s="79" customFormat="1" ht="29.25" customHeight="1" x14ac:dyDescent="0.25">
      <c r="A20" s="76"/>
      <c r="B20" s="77">
        <v>13</v>
      </c>
      <c r="C20" s="407" t="s">
        <v>105</v>
      </c>
      <c r="D20" s="333"/>
      <c r="E20" s="333"/>
      <c r="F20" s="333"/>
      <c r="G20" s="333"/>
      <c r="H20" s="334"/>
      <c r="I20" s="335"/>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c r="CC20" s="76"/>
      <c r="CD20" s="76"/>
      <c r="CE20" s="76"/>
      <c r="CF20" s="76"/>
      <c r="CG20" s="76"/>
      <c r="CH20" s="76"/>
      <c r="CI20" s="76"/>
      <c r="CJ20" s="76"/>
      <c r="CK20" s="76"/>
      <c r="CL20" s="76"/>
      <c r="CM20" s="76"/>
      <c r="CN20" s="76"/>
      <c r="CO20" s="76"/>
      <c r="CP20" s="76"/>
      <c r="CQ20" s="76"/>
      <c r="CR20" s="76"/>
      <c r="CS20" s="76"/>
      <c r="CT20" s="76"/>
      <c r="CU20" s="76"/>
      <c r="CV20" s="76"/>
      <c r="CW20" s="76"/>
      <c r="CX20" s="76"/>
      <c r="CY20" s="76"/>
      <c r="CZ20" s="76"/>
      <c r="DA20" s="76"/>
      <c r="DB20" s="76"/>
      <c r="DC20" s="76"/>
      <c r="DD20" s="76"/>
    </row>
    <row r="21" spans="1:123" s="79" customFormat="1" ht="19.5" customHeight="1" x14ac:dyDescent="0.25">
      <c r="A21" s="76"/>
      <c r="B21" s="77">
        <v>14</v>
      </c>
      <c r="C21" s="407" t="s">
        <v>357</v>
      </c>
      <c r="D21" s="333"/>
      <c r="E21" s="333"/>
      <c r="F21" s="333"/>
      <c r="G21" s="333"/>
      <c r="H21" s="334"/>
      <c r="I21" s="335"/>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c r="BG21" s="76"/>
      <c r="BH21" s="76"/>
      <c r="BI21" s="76"/>
      <c r="BJ21" s="76"/>
      <c r="BK21" s="76"/>
      <c r="BL21" s="76"/>
      <c r="BM21" s="76"/>
      <c r="BN21" s="76"/>
      <c r="BO21" s="76"/>
      <c r="BP21" s="76"/>
      <c r="BQ21" s="76"/>
      <c r="BR21" s="76"/>
      <c r="BS21" s="76"/>
      <c r="BT21" s="76"/>
      <c r="BU21" s="76"/>
      <c r="BV21" s="76"/>
      <c r="BW21" s="76"/>
      <c r="BX21" s="76"/>
      <c r="BY21" s="76"/>
      <c r="BZ21" s="76"/>
      <c r="CA21" s="76"/>
      <c r="CB21" s="76"/>
      <c r="CC21" s="76"/>
      <c r="CD21" s="76"/>
      <c r="CE21" s="76"/>
      <c r="CF21" s="76"/>
      <c r="CG21" s="76"/>
      <c r="CH21" s="76"/>
      <c r="CI21" s="76"/>
      <c r="CJ21" s="76"/>
      <c r="CK21" s="76"/>
      <c r="CL21" s="76"/>
      <c r="CM21" s="76"/>
      <c r="CN21" s="76"/>
      <c r="CO21" s="76"/>
      <c r="CP21" s="76"/>
      <c r="CQ21" s="76"/>
      <c r="CR21" s="76"/>
      <c r="CS21" s="76"/>
      <c r="CT21" s="76"/>
      <c r="CU21" s="76"/>
      <c r="CV21" s="76"/>
      <c r="CW21" s="76"/>
      <c r="CX21" s="76"/>
      <c r="CY21" s="76"/>
      <c r="CZ21" s="76"/>
      <c r="DA21" s="76"/>
      <c r="DB21" s="76"/>
      <c r="DC21" s="76"/>
      <c r="DD21" s="76"/>
    </row>
    <row r="22" spans="1:123" s="79" customFormat="1" ht="19.5" customHeight="1" x14ac:dyDescent="0.25">
      <c r="A22" s="76"/>
      <c r="B22" s="77">
        <v>15</v>
      </c>
      <c r="C22" s="407" t="s">
        <v>182</v>
      </c>
      <c r="D22" s="333"/>
      <c r="E22" s="333"/>
      <c r="F22" s="333"/>
      <c r="G22" s="333"/>
      <c r="H22" s="334"/>
      <c r="I22" s="335"/>
      <c r="J22" s="76"/>
      <c r="K22" s="76"/>
      <c r="L22" s="76"/>
      <c r="M22" s="76"/>
      <c r="N22" s="76"/>
      <c r="O22" s="76"/>
      <c r="P22" s="76"/>
      <c r="Q22" s="76"/>
      <c r="R22" s="76"/>
      <c r="S22" s="76"/>
      <c r="T22" s="76"/>
      <c r="U22" s="76"/>
      <c r="V22" s="76"/>
      <c r="W22" s="76"/>
      <c r="X22" s="76"/>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c r="BG22" s="76"/>
      <c r="BH22" s="76"/>
      <c r="BI22" s="76"/>
      <c r="BJ22" s="76"/>
      <c r="BK22" s="76"/>
      <c r="BL22" s="76"/>
      <c r="BM22" s="76"/>
      <c r="BN22" s="76"/>
      <c r="BO22" s="76"/>
      <c r="BP22" s="76"/>
      <c r="BQ22" s="76"/>
      <c r="BR22" s="76"/>
      <c r="BS22" s="76"/>
      <c r="BT22" s="76"/>
      <c r="BU22" s="76"/>
      <c r="BV22" s="76"/>
      <c r="BW22" s="76"/>
      <c r="BX22" s="76"/>
      <c r="BY22" s="76"/>
      <c r="BZ22" s="76"/>
      <c r="CA22" s="76"/>
      <c r="CB22" s="76"/>
      <c r="CC22" s="76"/>
      <c r="CD22" s="76"/>
      <c r="CE22" s="76"/>
      <c r="CF22" s="76"/>
      <c r="CG22" s="76"/>
      <c r="CH22" s="76"/>
      <c r="CI22" s="76"/>
      <c r="CJ22" s="76"/>
      <c r="CK22" s="76"/>
      <c r="CL22" s="76"/>
      <c r="CM22" s="76"/>
      <c r="CN22" s="76"/>
      <c r="CO22" s="76"/>
      <c r="CP22" s="76"/>
      <c r="CQ22" s="76"/>
      <c r="CR22" s="76"/>
      <c r="CS22" s="76"/>
      <c r="CT22" s="76"/>
      <c r="CU22" s="76"/>
      <c r="CV22" s="76"/>
      <c r="CW22" s="76"/>
      <c r="CX22" s="76"/>
      <c r="CY22" s="76"/>
      <c r="CZ22" s="76"/>
      <c r="DA22" s="76"/>
      <c r="DB22" s="76"/>
      <c r="DC22" s="76"/>
      <c r="DD22" s="76"/>
    </row>
    <row r="23" spans="1:123" s="79" customFormat="1" ht="19.5" customHeight="1" x14ac:dyDescent="0.25">
      <c r="A23" s="76"/>
      <c r="B23" s="77">
        <v>16</v>
      </c>
      <c r="C23" s="407" t="s">
        <v>106</v>
      </c>
      <c r="D23" s="333">
        <v>360362116.62</v>
      </c>
      <c r="E23" s="333">
        <v>0</v>
      </c>
      <c r="F23" s="333">
        <v>360362116.62</v>
      </c>
      <c r="G23" s="333">
        <v>0</v>
      </c>
      <c r="H23" s="334">
        <v>360331724.10000002</v>
      </c>
      <c r="I23" s="335">
        <v>0.99991566116803554</v>
      </c>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c r="BG23" s="76"/>
      <c r="BH23" s="76"/>
      <c r="BI23" s="76"/>
      <c r="BJ23" s="76"/>
      <c r="BK23" s="76"/>
      <c r="BL23" s="76"/>
      <c r="BM23" s="76"/>
      <c r="BN23" s="76"/>
      <c r="BO23" s="76"/>
      <c r="BP23" s="76"/>
      <c r="BQ23" s="76"/>
      <c r="BR23" s="76"/>
      <c r="BS23" s="76"/>
      <c r="BT23" s="76"/>
      <c r="BU23" s="76"/>
      <c r="BV23" s="76"/>
      <c r="BW23" s="76"/>
      <c r="BX23" s="76"/>
      <c r="BY23" s="76"/>
      <c r="BZ23" s="76"/>
      <c r="CA23" s="76"/>
      <c r="CB23" s="76"/>
      <c r="CC23" s="76"/>
      <c r="CD23" s="76"/>
      <c r="CE23" s="76"/>
      <c r="CF23" s="76"/>
      <c r="CG23" s="76"/>
      <c r="CH23" s="76"/>
      <c r="CI23" s="76"/>
      <c r="CJ23" s="76"/>
      <c r="CK23" s="76"/>
      <c r="CL23" s="76"/>
      <c r="CM23" s="76"/>
      <c r="CN23" s="76"/>
      <c r="CO23" s="76"/>
      <c r="CP23" s="76"/>
      <c r="CQ23" s="76"/>
      <c r="CR23" s="76"/>
      <c r="CS23" s="76"/>
      <c r="CT23" s="76"/>
      <c r="CU23" s="76"/>
      <c r="CV23" s="76"/>
      <c r="CW23" s="76"/>
      <c r="CX23" s="76"/>
      <c r="CY23" s="76"/>
      <c r="CZ23" s="76"/>
      <c r="DA23" s="76"/>
      <c r="DB23" s="76"/>
      <c r="DC23" s="76"/>
      <c r="DD23" s="76"/>
    </row>
    <row r="24" spans="1:123" s="79" customFormat="1" ht="19.5" customHeight="1" x14ac:dyDescent="0.25">
      <c r="A24" s="76"/>
      <c r="B24" s="80">
        <v>17</v>
      </c>
      <c r="C24" s="80" t="s">
        <v>358</v>
      </c>
      <c r="D24" s="333">
        <v>45263208167.126793</v>
      </c>
      <c r="E24" s="333">
        <v>3798081587.4780998</v>
      </c>
      <c r="F24" s="333">
        <v>45263208167.126793</v>
      </c>
      <c r="G24" s="333">
        <v>1899040793.7390499</v>
      </c>
      <c r="H24" s="334">
        <v>31649850654.541649</v>
      </c>
      <c r="I24" s="335">
        <v>0.67108442349311992</v>
      </c>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c r="BG24" s="76"/>
      <c r="BH24" s="76"/>
      <c r="BI24" s="76"/>
      <c r="BJ24" s="76"/>
      <c r="BK24" s="76"/>
      <c r="BL24" s="76"/>
      <c r="BM24" s="76"/>
      <c r="BN24" s="76"/>
      <c r="BO24" s="76"/>
      <c r="BP24" s="76"/>
      <c r="BQ24" s="76"/>
      <c r="BR24" s="76"/>
      <c r="BS24" s="76"/>
      <c r="BT24" s="76"/>
      <c r="BU24" s="76"/>
      <c r="BV24" s="76"/>
      <c r="BW24" s="76"/>
      <c r="BX24" s="76"/>
      <c r="BY24" s="76"/>
      <c r="BZ24" s="76"/>
      <c r="CA24" s="76"/>
      <c r="CB24" s="76"/>
      <c r="CC24" s="76"/>
      <c r="CD24" s="76"/>
      <c r="CE24" s="76"/>
      <c r="CF24" s="76"/>
      <c r="CG24" s="76"/>
      <c r="CH24" s="76"/>
      <c r="CI24" s="76"/>
      <c r="CJ24" s="76"/>
      <c r="CK24" s="76"/>
      <c r="CL24" s="76"/>
      <c r="CM24" s="76"/>
      <c r="CN24" s="76"/>
      <c r="CO24" s="76"/>
      <c r="CP24" s="76"/>
      <c r="CQ24" s="76"/>
      <c r="CR24" s="76"/>
      <c r="CS24" s="76"/>
      <c r="CT24" s="76"/>
      <c r="CU24" s="76"/>
      <c r="CV24" s="76"/>
      <c r="CW24" s="76"/>
      <c r="CX24" s="76"/>
      <c r="CY24" s="76"/>
      <c r="CZ24" s="76"/>
      <c r="DA24" s="76"/>
      <c r="DB24" s="76"/>
      <c r="DC24" s="76"/>
      <c r="DD24" s="76"/>
    </row>
    <row r="25" spans="1:123" s="79" customFormat="1" x14ac:dyDescent="0.25">
      <c r="A25" s="76"/>
      <c r="B25" s="76"/>
      <c r="C25" s="76"/>
      <c r="D25" s="76"/>
      <c r="E25" s="76"/>
      <c r="F25" s="76"/>
      <c r="G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c r="BG25" s="76"/>
      <c r="BH25" s="76"/>
      <c r="BI25" s="76"/>
      <c r="BJ25" s="76"/>
      <c r="BK25" s="76"/>
      <c r="BL25" s="76"/>
      <c r="BM25" s="76"/>
      <c r="BN25" s="76"/>
      <c r="BO25" s="76"/>
      <c r="BP25" s="76"/>
      <c r="BQ25" s="76"/>
      <c r="BR25" s="76"/>
      <c r="BS25" s="76"/>
      <c r="BT25" s="76"/>
      <c r="BU25" s="76"/>
      <c r="BV25" s="76"/>
      <c r="BW25" s="76"/>
      <c r="BX25" s="76"/>
      <c r="BY25" s="76"/>
      <c r="BZ25" s="76"/>
      <c r="CA25" s="76"/>
      <c r="CB25" s="76"/>
      <c r="CC25" s="76"/>
      <c r="CD25" s="76"/>
      <c r="CE25" s="76"/>
      <c r="CF25" s="76"/>
      <c r="CG25" s="76"/>
      <c r="CH25" s="76"/>
      <c r="CI25" s="76"/>
      <c r="CJ25" s="76"/>
      <c r="CK25" s="76"/>
      <c r="CL25" s="76"/>
      <c r="CM25" s="76"/>
      <c r="CN25" s="76"/>
      <c r="CO25" s="76"/>
      <c r="CP25" s="76"/>
      <c r="CQ25" s="76"/>
      <c r="CR25" s="76"/>
      <c r="CS25" s="76"/>
      <c r="CT25" s="76"/>
      <c r="CU25" s="76"/>
      <c r="CV25" s="76"/>
      <c r="CW25" s="76"/>
      <c r="CX25" s="76"/>
      <c r="CY25" s="76"/>
      <c r="CZ25" s="76"/>
      <c r="DA25" s="76"/>
      <c r="DB25" s="76"/>
      <c r="DC25" s="76"/>
      <c r="DD25" s="76"/>
    </row>
    <row r="26" spans="1:123" s="79" customFormat="1" x14ac:dyDescent="0.25">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c r="BG26" s="76"/>
      <c r="BH26" s="76"/>
      <c r="BI26" s="76"/>
      <c r="BJ26" s="76"/>
      <c r="BK26" s="76"/>
      <c r="BL26" s="76"/>
      <c r="BM26" s="76"/>
      <c r="BN26" s="76"/>
      <c r="BO26" s="76"/>
      <c r="BP26" s="76"/>
      <c r="BQ26" s="76"/>
      <c r="BR26" s="76"/>
      <c r="BS26" s="76"/>
      <c r="BT26" s="76"/>
      <c r="BU26" s="76"/>
      <c r="BV26" s="76"/>
      <c r="BW26" s="76"/>
      <c r="BX26" s="76"/>
      <c r="BY26" s="76"/>
      <c r="BZ26" s="76"/>
      <c r="CA26" s="76"/>
      <c r="CB26" s="76"/>
      <c r="CC26" s="76"/>
      <c r="CD26" s="76"/>
      <c r="CE26" s="76"/>
      <c r="CF26" s="76"/>
      <c r="CG26" s="76"/>
      <c r="CH26" s="76"/>
      <c r="CI26" s="76"/>
      <c r="CJ26" s="76"/>
      <c r="CK26" s="76"/>
      <c r="CL26" s="76"/>
      <c r="CM26" s="76"/>
      <c r="CN26" s="76"/>
      <c r="CO26" s="76"/>
      <c r="CP26" s="76"/>
      <c r="CQ26" s="76"/>
      <c r="CR26" s="76"/>
      <c r="CS26" s="76"/>
      <c r="CT26" s="76"/>
      <c r="CU26" s="76"/>
      <c r="CV26" s="76"/>
      <c r="CW26" s="76"/>
      <c r="CX26" s="76"/>
      <c r="CY26" s="76"/>
      <c r="CZ26" s="76"/>
      <c r="DA26" s="76"/>
      <c r="DB26" s="76"/>
      <c r="DC26" s="76"/>
      <c r="DD26" s="76"/>
    </row>
    <row r="27" spans="1:123" s="79" customFormat="1" x14ac:dyDescent="0.25">
      <c r="A27" s="76"/>
      <c r="B27" s="76"/>
      <c r="C27" s="76"/>
      <c r="D27" s="76"/>
      <c r="E27" s="76"/>
      <c r="F27" s="76"/>
      <c r="G27" s="76"/>
      <c r="H27" s="76"/>
      <c r="I27" s="76"/>
      <c r="J27" s="69"/>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6"/>
      <c r="BJ27" s="76"/>
      <c r="BK27" s="76"/>
      <c r="BL27" s="76"/>
      <c r="BM27" s="76"/>
      <c r="BN27" s="76"/>
      <c r="BO27" s="76"/>
      <c r="BP27" s="76"/>
      <c r="BQ27" s="76"/>
      <c r="BR27" s="76"/>
      <c r="BS27" s="76"/>
      <c r="BT27" s="76"/>
      <c r="BU27" s="76"/>
      <c r="BV27" s="76"/>
      <c r="BW27" s="76"/>
      <c r="BX27" s="76"/>
      <c r="BY27" s="76"/>
      <c r="BZ27" s="76"/>
      <c r="CA27" s="76"/>
      <c r="CB27" s="76"/>
      <c r="CC27" s="76"/>
      <c r="CD27" s="76"/>
      <c r="CE27" s="76"/>
      <c r="CF27" s="76"/>
      <c r="CG27" s="76"/>
      <c r="CH27" s="76"/>
      <c r="CI27" s="76"/>
      <c r="CJ27" s="76"/>
      <c r="CK27" s="76"/>
      <c r="CL27" s="76"/>
      <c r="CM27" s="76"/>
      <c r="CN27" s="76"/>
      <c r="CO27" s="76"/>
      <c r="CP27" s="76"/>
      <c r="CQ27" s="76"/>
      <c r="CR27" s="76"/>
      <c r="CS27" s="76"/>
      <c r="CT27" s="76"/>
      <c r="CU27" s="76"/>
      <c r="CV27" s="76"/>
      <c r="CW27" s="76"/>
      <c r="CX27" s="76"/>
      <c r="CY27" s="76"/>
      <c r="CZ27" s="76"/>
      <c r="DA27" s="76"/>
      <c r="DB27" s="76"/>
      <c r="DC27" s="76"/>
      <c r="DD27" s="76"/>
    </row>
    <row r="28" spans="1:123" x14ac:dyDescent="0.25">
      <c r="DE28"/>
      <c r="DF28"/>
      <c r="DG28"/>
      <c r="DH28"/>
      <c r="DI28"/>
      <c r="DJ28"/>
      <c r="DK28"/>
      <c r="DL28"/>
      <c r="DM28"/>
      <c r="DN28"/>
      <c r="DO28"/>
      <c r="DP28"/>
      <c r="DQ28"/>
      <c r="DR28"/>
      <c r="DS28"/>
    </row>
    <row r="29" spans="1:123" x14ac:dyDescent="0.25">
      <c r="DE29"/>
      <c r="DF29"/>
      <c r="DG29"/>
      <c r="DH29"/>
      <c r="DI29"/>
      <c r="DJ29"/>
      <c r="DK29"/>
      <c r="DL29"/>
      <c r="DM29"/>
      <c r="DN29"/>
      <c r="DO29"/>
      <c r="DP29"/>
      <c r="DQ29"/>
      <c r="DR29"/>
      <c r="DS29"/>
    </row>
  </sheetData>
  <mergeCells count="4">
    <mergeCell ref="C5:C7"/>
    <mergeCell ref="D5:E5"/>
    <mergeCell ref="F5:G5"/>
    <mergeCell ref="H5:I5"/>
  </mergeCells>
  <hyperlinks>
    <hyperlink ref="A1" location="Index!A1" display="Go back to index" xr:uid="{99BC77E3-C02C-4EF1-AD7D-223D3132E822}"/>
  </hyperlinks>
  <pageMargins left="0.7" right="0.7" top="0.78740157499999996" bottom="0.78740157499999996" header="0.3" footer="0.3"/>
  <pageSetup paperSize="9" scale="10" orientation="landscape" r:id="rId1"/>
  <colBreaks count="1" manualBreakCount="1">
    <brk id="13"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B946A-64AC-4F95-870A-B145A22EE5CC}">
  <dimension ref="A1:DX29"/>
  <sheetViews>
    <sheetView zoomScaleNormal="100" zoomScaleSheetLayoutView="90" workbookViewId="0">
      <selection activeCell="I35" sqref="I35"/>
    </sheetView>
  </sheetViews>
  <sheetFormatPr defaultColWidth="22.7109375" defaultRowHeight="15" x14ac:dyDescent="0.25"/>
  <cols>
    <col min="1" max="1" width="2.140625" style="68" customWidth="1"/>
    <col min="2" max="2" width="3.85546875" style="68" customWidth="1"/>
    <col min="3" max="3" width="40.140625" style="68" customWidth="1"/>
    <col min="4" max="4" width="30.85546875" style="68" customWidth="1"/>
    <col min="5" max="19" width="28.42578125" style="68" customWidth="1"/>
    <col min="20" max="20" width="51.140625" style="68" customWidth="1"/>
    <col min="21" max="128" width="22.7109375" style="68"/>
  </cols>
  <sheetData>
    <row r="1" spans="1:128" x14ac:dyDescent="0.25">
      <c r="A1" s="135" t="s">
        <v>843</v>
      </c>
    </row>
    <row r="2" spans="1:128" ht="20.25" x14ac:dyDescent="0.3">
      <c r="A2" s="67"/>
      <c r="B2" s="67" t="s">
        <v>359</v>
      </c>
    </row>
    <row r="3" spans="1:128" x14ac:dyDescent="0.25">
      <c r="DJ3"/>
      <c r="DK3"/>
      <c r="DL3"/>
      <c r="DM3"/>
      <c r="DN3"/>
      <c r="DO3"/>
      <c r="DP3"/>
      <c r="DQ3"/>
      <c r="DR3"/>
      <c r="DS3"/>
      <c r="DT3"/>
      <c r="DU3"/>
      <c r="DV3"/>
      <c r="DW3"/>
      <c r="DX3"/>
    </row>
    <row r="4" spans="1:128" x14ac:dyDescent="0.25">
      <c r="DJ4"/>
      <c r="DK4"/>
      <c r="DL4"/>
      <c r="DM4"/>
      <c r="DN4"/>
      <c r="DO4"/>
      <c r="DP4"/>
      <c r="DQ4"/>
      <c r="DR4"/>
      <c r="DS4"/>
      <c r="DT4"/>
      <c r="DU4"/>
      <c r="DV4"/>
      <c r="DW4"/>
      <c r="DX4"/>
    </row>
    <row r="5" spans="1:128" s="70" customFormat="1" x14ac:dyDescent="0.25">
      <c r="A5" s="69"/>
      <c r="B5" s="69"/>
      <c r="C5" s="653" t="s">
        <v>345</v>
      </c>
      <c r="D5" s="655" t="s">
        <v>93</v>
      </c>
      <c r="E5" s="655"/>
      <c r="F5" s="655"/>
      <c r="G5" s="655"/>
      <c r="H5" s="655"/>
      <c r="I5" s="655"/>
      <c r="J5" s="655"/>
      <c r="K5" s="655"/>
      <c r="L5" s="655"/>
      <c r="M5" s="655"/>
      <c r="N5" s="655"/>
      <c r="O5" s="655"/>
      <c r="P5" s="655"/>
      <c r="Q5" s="655"/>
      <c r="R5" s="655"/>
      <c r="S5" s="657" t="s">
        <v>83</v>
      </c>
      <c r="T5" s="657" t="s">
        <v>360</v>
      </c>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c r="BT5" s="69"/>
      <c r="BU5" s="69"/>
      <c r="BV5" s="69"/>
      <c r="BW5" s="69"/>
      <c r="BX5" s="69"/>
      <c r="BY5" s="69"/>
      <c r="BZ5" s="69"/>
      <c r="CA5" s="69"/>
      <c r="CB5" s="69"/>
      <c r="CC5" s="69"/>
      <c r="CD5" s="69"/>
      <c r="CE5" s="69"/>
      <c r="CF5" s="69"/>
      <c r="CG5" s="69"/>
      <c r="CH5" s="69"/>
      <c r="CI5" s="69"/>
      <c r="CJ5" s="69"/>
      <c r="CK5" s="69"/>
      <c r="CL5" s="69"/>
      <c r="CM5" s="69"/>
      <c r="CN5" s="69"/>
      <c r="CO5" s="69"/>
      <c r="CP5" s="69"/>
      <c r="CQ5" s="69"/>
      <c r="CR5" s="69"/>
      <c r="CS5" s="69"/>
      <c r="CT5" s="69"/>
      <c r="CU5" s="69"/>
      <c r="CV5" s="69"/>
      <c r="CW5" s="69"/>
      <c r="CX5" s="69"/>
      <c r="CY5" s="69"/>
      <c r="CZ5" s="69"/>
      <c r="DA5" s="69"/>
      <c r="DB5" s="69"/>
      <c r="DC5" s="69"/>
      <c r="DD5" s="69"/>
      <c r="DE5" s="69"/>
      <c r="DF5" s="69"/>
      <c r="DG5" s="69"/>
      <c r="DH5" s="69"/>
      <c r="DI5" s="69"/>
    </row>
    <row r="6" spans="1:128" s="70" customFormat="1" x14ac:dyDescent="0.25">
      <c r="A6" s="69"/>
      <c r="B6" s="71"/>
      <c r="C6" s="653"/>
      <c r="D6" s="81">
        <v>0</v>
      </c>
      <c r="E6" s="82">
        <v>0.02</v>
      </c>
      <c r="F6" s="81">
        <v>0.04</v>
      </c>
      <c r="G6" s="82">
        <v>0.1</v>
      </c>
      <c r="H6" s="82">
        <v>0.2</v>
      </c>
      <c r="I6" s="82">
        <v>0.35</v>
      </c>
      <c r="J6" s="82">
        <v>0.5</v>
      </c>
      <c r="K6" s="82">
        <v>0.7</v>
      </c>
      <c r="L6" s="82">
        <v>0.75</v>
      </c>
      <c r="M6" s="403">
        <v>1</v>
      </c>
      <c r="N6" s="403">
        <v>1.5</v>
      </c>
      <c r="O6" s="403">
        <v>2.5</v>
      </c>
      <c r="P6" s="403">
        <v>3.7</v>
      </c>
      <c r="Q6" s="403">
        <v>12.5</v>
      </c>
      <c r="R6" s="403" t="s">
        <v>98</v>
      </c>
      <c r="S6" s="657"/>
      <c r="T6" s="657"/>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W6" s="69"/>
      <c r="AX6" s="69"/>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c r="CD6" s="69"/>
      <c r="CE6" s="69"/>
      <c r="CF6" s="69"/>
      <c r="CG6" s="69"/>
      <c r="CH6" s="69"/>
      <c r="CI6" s="69"/>
      <c r="CJ6" s="69"/>
      <c r="CK6" s="69"/>
      <c r="CL6" s="69"/>
      <c r="CM6" s="69"/>
      <c r="CN6" s="69"/>
      <c r="CO6" s="69"/>
      <c r="CP6" s="69"/>
      <c r="CQ6" s="69"/>
      <c r="CR6" s="69"/>
      <c r="CS6" s="69"/>
      <c r="CT6" s="69"/>
      <c r="CU6" s="69"/>
      <c r="CV6" s="69"/>
      <c r="CW6" s="69"/>
      <c r="CX6" s="69"/>
      <c r="CY6" s="69"/>
      <c r="CZ6" s="69"/>
      <c r="DA6" s="69"/>
      <c r="DB6" s="69"/>
      <c r="DC6" s="69"/>
      <c r="DD6" s="69"/>
      <c r="DE6" s="69"/>
      <c r="DF6" s="69"/>
      <c r="DG6" s="69"/>
      <c r="DH6" s="69"/>
      <c r="DI6" s="69"/>
    </row>
    <row r="7" spans="1:128" s="7" customFormat="1" x14ac:dyDescent="0.25">
      <c r="A7" s="73"/>
      <c r="B7" s="71"/>
      <c r="C7" s="653"/>
      <c r="D7" s="74" t="s">
        <v>51</v>
      </c>
      <c r="E7" s="74" t="s">
        <v>52</v>
      </c>
      <c r="F7" s="74" t="s">
        <v>53</v>
      </c>
      <c r="G7" s="74" t="s">
        <v>54</v>
      </c>
      <c r="H7" s="74" t="s">
        <v>55</v>
      </c>
      <c r="I7" s="74" t="s">
        <v>56</v>
      </c>
      <c r="J7" s="74" t="s">
        <v>57</v>
      </c>
      <c r="K7" s="74" t="s">
        <v>58</v>
      </c>
      <c r="L7" s="74" t="s">
        <v>94</v>
      </c>
      <c r="M7" s="74" t="s">
        <v>95</v>
      </c>
      <c r="N7" s="74" t="s">
        <v>96</v>
      </c>
      <c r="O7" s="74" t="s">
        <v>97</v>
      </c>
      <c r="P7" s="74" t="s">
        <v>288</v>
      </c>
      <c r="Q7" s="74" t="s">
        <v>289</v>
      </c>
      <c r="R7" s="74" t="s">
        <v>290</v>
      </c>
      <c r="S7" s="74" t="s">
        <v>361</v>
      </c>
      <c r="T7" s="74" t="s">
        <v>362</v>
      </c>
      <c r="U7" s="73"/>
      <c r="V7" s="73"/>
      <c r="W7" s="73"/>
      <c r="X7" s="73"/>
      <c r="Y7" s="73"/>
      <c r="Z7" s="73"/>
      <c r="AA7" s="73"/>
      <c r="AB7" s="73"/>
      <c r="AC7" s="73"/>
      <c r="AD7" s="73"/>
      <c r="AE7" s="73"/>
      <c r="AF7" s="73"/>
      <c r="AG7" s="73"/>
      <c r="AH7" s="73"/>
      <c r="AI7" s="73"/>
      <c r="AJ7" s="73"/>
      <c r="AK7" s="73"/>
      <c r="AL7" s="73"/>
      <c r="AM7" s="73"/>
      <c r="AN7" s="73"/>
      <c r="AO7" s="73"/>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c r="BW7" s="73"/>
      <c r="BX7" s="73"/>
      <c r="BY7" s="73"/>
      <c r="BZ7" s="73"/>
      <c r="CA7" s="73"/>
      <c r="CB7" s="73"/>
      <c r="CC7" s="73"/>
      <c r="CD7" s="73"/>
      <c r="CE7" s="73"/>
      <c r="CF7" s="73"/>
      <c r="CG7" s="73"/>
      <c r="CH7" s="73"/>
      <c r="CI7" s="73"/>
      <c r="CJ7" s="73"/>
      <c r="CK7" s="73"/>
      <c r="CL7" s="73"/>
      <c r="CM7" s="73"/>
      <c r="CN7" s="73"/>
      <c r="CO7" s="73"/>
      <c r="CP7" s="73"/>
      <c r="CQ7" s="73"/>
      <c r="CR7" s="73"/>
      <c r="CS7" s="73"/>
      <c r="CT7" s="73"/>
      <c r="CU7" s="73"/>
      <c r="CV7" s="73"/>
      <c r="CW7" s="73"/>
      <c r="CX7" s="73"/>
      <c r="CY7" s="73"/>
      <c r="CZ7" s="73"/>
      <c r="DA7" s="73"/>
      <c r="DB7" s="73"/>
      <c r="DC7" s="73"/>
      <c r="DD7" s="73"/>
      <c r="DE7" s="73"/>
      <c r="DF7" s="73"/>
      <c r="DG7" s="73"/>
      <c r="DH7" s="73"/>
      <c r="DI7" s="73"/>
    </row>
    <row r="8" spans="1:128" s="79" customFormat="1" x14ac:dyDescent="0.25">
      <c r="A8" s="76"/>
      <c r="B8" s="77">
        <v>1</v>
      </c>
      <c r="C8" s="78" t="s">
        <v>353</v>
      </c>
      <c r="D8" s="334">
        <v>65915400</v>
      </c>
      <c r="E8" s="334">
        <v>0</v>
      </c>
      <c r="F8" s="334">
        <v>0</v>
      </c>
      <c r="G8" s="334">
        <v>0</v>
      </c>
      <c r="H8" s="334">
        <v>0</v>
      </c>
      <c r="I8" s="334">
        <v>0</v>
      </c>
      <c r="J8" s="334">
        <v>0</v>
      </c>
      <c r="K8" s="334">
        <v>0</v>
      </c>
      <c r="L8" s="334">
        <v>0</v>
      </c>
      <c r="M8" s="334">
        <v>0</v>
      </c>
      <c r="N8" s="334">
        <v>0</v>
      </c>
      <c r="O8" s="334">
        <v>0</v>
      </c>
      <c r="P8" s="334">
        <v>0</v>
      </c>
      <c r="Q8" s="334">
        <v>0</v>
      </c>
      <c r="R8" s="334">
        <v>0</v>
      </c>
      <c r="S8" s="334">
        <v>65915400</v>
      </c>
      <c r="T8" s="142" t="s">
        <v>283</v>
      </c>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row>
    <row r="9" spans="1:128" s="79" customFormat="1" x14ac:dyDescent="0.25">
      <c r="A9" s="76"/>
      <c r="B9" s="77">
        <v>2</v>
      </c>
      <c r="C9" s="407" t="s">
        <v>354</v>
      </c>
      <c r="D9" s="334">
        <v>379055478.59726</v>
      </c>
      <c r="E9" s="334">
        <v>0</v>
      </c>
      <c r="F9" s="334">
        <v>0</v>
      </c>
      <c r="G9" s="334">
        <v>0</v>
      </c>
      <c r="H9" s="334">
        <v>0</v>
      </c>
      <c r="I9" s="334">
        <v>0</v>
      </c>
      <c r="J9" s="334">
        <v>0</v>
      </c>
      <c r="K9" s="334">
        <v>0</v>
      </c>
      <c r="L9" s="334">
        <v>0</v>
      </c>
      <c r="M9" s="334">
        <v>0</v>
      </c>
      <c r="N9" s="334">
        <v>0</v>
      </c>
      <c r="O9" s="334">
        <v>0</v>
      </c>
      <c r="P9" s="334">
        <v>0</v>
      </c>
      <c r="Q9" s="334">
        <v>0</v>
      </c>
      <c r="R9" s="334">
        <v>0</v>
      </c>
      <c r="S9" s="334">
        <v>379055478.59726</v>
      </c>
      <c r="T9" s="142" t="s">
        <v>283</v>
      </c>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6"/>
      <c r="BS9" s="76"/>
      <c r="BT9" s="76"/>
      <c r="BU9" s="76"/>
      <c r="BV9" s="76"/>
      <c r="BW9" s="76"/>
      <c r="BX9" s="76"/>
      <c r="BY9" s="76"/>
      <c r="BZ9" s="76"/>
      <c r="CA9" s="76"/>
      <c r="CB9" s="76"/>
      <c r="CC9" s="76"/>
      <c r="CD9" s="76"/>
      <c r="CE9" s="76"/>
      <c r="CF9" s="76"/>
      <c r="CG9" s="76"/>
      <c r="CH9" s="76"/>
      <c r="CI9" s="76"/>
      <c r="CJ9" s="76"/>
      <c r="CK9" s="76"/>
      <c r="CL9" s="76"/>
      <c r="CM9" s="76"/>
      <c r="CN9" s="76"/>
      <c r="CO9" s="76"/>
      <c r="CP9" s="76"/>
      <c r="CQ9" s="76"/>
      <c r="CR9" s="76"/>
      <c r="CS9" s="76"/>
      <c r="CT9" s="76"/>
      <c r="CU9" s="76"/>
      <c r="CV9" s="76"/>
      <c r="CW9" s="76"/>
      <c r="CX9" s="76"/>
      <c r="CY9" s="76"/>
      <c r="CZ9" s="76"/>
      <c r="DA9" s="76"/>
      <c r="DB9" s="76"/>
      <c r="DC9" s="76"/>
      <c r="DD9" s="76"/>
      <c r="DE9" s="76"/>
      <c r="DF9" s="76"/>
      <c r="DG9" s="76"/>
      <c r="DH9" s="76"/>
      <c r="DI9" s="76"/>
    </row>
    <row r="10" spans="1:128" s="79" customFormat="1" x14ac:dyDescent="0.25">
      <c r="A10" s="76"/>
      <c r="B10" s="77">
        <v>3</v>
      </c>
      <c r="C10" s="407" t="s">
        <v>99</v>
      </c>
      <c r="D10" s="334"/>
      <c r="E10" s="334"/>
      <c r="F10" s="334"/>
      <c r="G10" s="334"/>
      <c r="H10" s="334"/>
      <c r="I10" s="334"/>
      <c r="J10" s="334"/>
      <c r="K10" s="334"/>
      <c r="L10" s="334"/>
      <c r="M10" s="334"/>
      <c r="N10" s="334"/>
      <c r="O10" s="334"/>
      <c r="P10" s="334"/>
      <c r="Q10" s="334"/>
      <c r="R10" s="334"/>
      <c r="S10" s="334"/>
      <c r="T10" s="142"/>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6"/>
      <c r="CN10" s="76"/>
      <c r="CO10" s="76"/>
      <c r="CP10" s="76"/>
      <c r="CQ10" s="76"/>
      <c r="CR10" s="76"/>
      <c r="CS10" s="76"/>
      <c r="CT10" s="76"/>
      <c r="CU10" s="76"/>
      <c r="CV10" s="76"/>
      <c r="CW10" s="76"/>
      <c r="CX10" s="76"/>
      <c r="CY10" s="76"/>
      <c r="CZ10" s="76"/>
      <c r="DA10" s="76"/>
      <c r="DB10" s="76"/>
      <c r="DC10" s="76"/>
      <c r="DD10" s="76"/>
      <c r="DE10" s="76"/>
      <c r="DF10" s="76"/>
      <c r="DG10" s="76"/>
      <c r="DH10" s="76"/>
      <c r="DI10" s="76"/>
    </row>
    <row r="11" spans="1:128" s="79" customFormat="1" x14ac:dyDescent="0.25">
      <c r="A11" s="76"/>
      <c r="B11" s="77">
        <v>4</v>
      </c>
      <c r="C11" s="407" t="s">
        <v>100</v>
      </c>
      <c r="D11" s="334"/>
      <c r="E11" s="334"/>
      <c r="F11" s="334"/>
      <c r="G11" s="334"/>
      <c r="H11" s="334"/>
      <c r="I11" s="334"/>
      <c r="J11" s="334"/>
      <c r="K11" s="334"/>
      <c r="L11" s="334"/>
      <c r="M11" s="334"/>
      <c r="N11" s="334"/>
      <c r="O11" s="334"/>
      <c r="P11" s="334"/>
      <c r="Q11" s="334"/>
      <c r="R11" s="334"/>
      <c r="S11" s="334"/>
      <c r="T11" s="142"/>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6"/>
      <c r="AV11" s="76"/>
      <c r="AW11" s="76"/>
      <c r="AX11" s="76"/>
      <c r="AY11" s="76"/>
      <c r="AZ11" s="76"/>
      <c r="BA11" s="76"/>
      <c r="BB11" s="76"/>
      <c r="BC11" s="76"/>
      <c r="BD11" s="76"/>
      <c r="BE11" s="76"/>
      <c r="BF11" s="76"/>
      <c r="BG11" s="76"/>
      <c r="BH11" s="76"/>
      <c r="BI11" s="76"/>
      <c r="BJ11" s="76"/>
      <c r="BK11" s="76"/>
      <c r="BL11" s="76"/>
      <c r="BM11" s="76"/>
      <c r="BN11" s="76"/>
      <c r="BO11" s="76"/>
      <c r="BP11" s="76"/>
      <c r="BQ11" s="76"/>
      <c r="BR11" s="76"/>
      <c r="BS11" s="76"/>
      <c r="BT11" s="76"/>
      <c r="BU11" s="76"/>
      <c r="BV11" s="76"/>
      <c r="BW11" s="76"/>
      <c r="BX11" s="76"/>
      <c r="BY11" s="76"/>
      <c r="BZ11" s="76"/>
      <c r="CA11" s="76"/>
      <c r="CB11" s="76"/>
      <c r="CC11" s="76"/>
      <c r="CD11" s="76"/>
      <c r="CE11" s="76"/>
      <c r="CF11" s="76"/>
      <c r="CG11" s="76"/>
      <c r="CH11" s="76"/>
      <c r="CI11" s="76"/>
      <c r="CJ11" s="76"/>
      <c r="CK11" s="76"/>
      <c r="CL11" s="76"/>
      <c r="CM11" s="76"/>
      <c r="CN11" s="76"/>
      <c r="CO11" s="76"/>
      <c r="CP11" s="76"/>
      <c r="CQ11" s="76"/>
      <c r="CR11" s="76"/>
      <c r="CS11" s="76"/>
      <c r="CT11" s="76"/>
      <c r="CU11" s="76"/>
      <c r="CV11" s="76"/>
      <c r="CW11" s="76"/>
      <c r="CX11" s="76"/>
      <c r="CY11" s="76"/>
      <c r="CZ11" s="76"/>
      <c r="DA11" s="76"/>
      <c r="DB11" s="76"/>
      <c r="DC11" s="76"/>
      <c r="DD11" s="76"/>
      <c r="DE11" s="76"/>
      <c r="DF11" s="76"/>
      <c r="DG11" s="76"/>
      <c r="DH11" s="76"/>
      <c r="DI11" s="76"/>
    </row>
    <row r="12" spans="1:128" s="79" customFormat="1" x14ac:dyDescent="0.25">
      <c r="A12" s="76"/>
      <c r="B12" s="77">
        <v>5</v>
      </c>
      <c r="C12" s="407" t="s">
        <v>101</v>
      </c>
      <c r="D12" s="334"/>
      <c r="E12" s="334"/>
      <c r="F12" s="334"/>
      <c r="G12" s="334"/>
      <c r="H12" s="334"/>
      <c r="I12" s="334"/>
      <c r="J12" s="334"/>
      <c r="K12" s="334"/>
      <c r="L12" s="334"/>
      <c r="M12" s="334"/>
      <c r="N12" s="334"/>
      <c r="O12" s="334"/>
      <c r="P12" s="334"/>
      <c r="Q12" s="334"/>
      <c r="R12" s="334"/>
      <c r="S12" s="334"/>
      <c r="T12" s="142"/>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76"/>
      <c r="CY12" s="76"/>
      <c r="CZ12" s="76"/>
      <c r="DA12" s="76"/>
      <c r="DB12" s="76"/>
      <c r="DC12" s="76"/>
      <c r="DD12" s="76"/>
      <c r="DE12" s="76"/>
      <c r="DF12" s="76"/>
      <c r="DG12" s="76"/>
      <c r="DH12" s="76"/>
      <c r="DI12" s="76"/>
    </row>
    <row r="13" spans="1:128" s="79" customFormat="1" x14ac:dyDescent="0.25">
      <c r="A13" s="76"/>
      <c r="B13" s="77">
        <v>6</v>
      </c>
      <c r="C13" s="407" t="s">
        <v>102</v>
      </c>
      <c r="D13" s="334">
        <v>0</v>
      </c>
      <c r="E13" s="334">
        <v>0</v>
      </c>
      <c r="F13" s="334">
        <v>0</v>
      </c>
      <c r="G13" s="334">
        <v>0</v>
      </c>
      <c r="H13" s="334">
        <v>3705513849.56037</v>
      </c>
      <c r="I13" s="334">
        <v>0</v>
      </c>
      <c r="J13" s="334">
        <v>1351724093.3132801</v>
      </c>
      <c r="K13" s="334">
        <v>0</v>
      </c>
      <c r="L13" s="334">
        <v>0</v>
      </c>
      <c r="M13" s="334">
        <v>0</v>
      </c>
      <c r="N13" s="334">
        <v>0</v>
      </c>
      <c r="O13" s="334">
        <v>0</v>
      </c>
      <c r="P13" s="334">
        <v>0</v>
      </c>
      <c r="Q13" s="334">
        <v>0</v>
      </c>
      <c r="R13" s="334">
        <v>0</v>
      </c>
      <c r="S13" s="334">
        <v>5057237942.8736496</v>
      </c>
      <c r="T13" s="142" t="s">
        <v>283</v>
      </c>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76"/>
      <c r="CY13" s="76"/>
      <c r="CZ13" s="76"/>
      <c r="DA13" s="76"/>
      <c r="DB13" s="76"/>
      <c r="DC13" s="76"/>
      <c r="DD13" s="76"/>
      <c r="DE13" s="76"/>
      <c r="DF13" s="76"/>
      <c r="DG13" s="76"/>
      <c r="DH13" s="76"/>
      <c r="DI13" s="76"/>
    </row>
    <row r="14" spans="1:128" s="79" customFormat="1" x14ac:dyDescent="0.25">
      <c r="A14" s="76"/>
      <c r="B14" s="77">
        <v>7</v>
      </c>
      <c r="C14" s="407" t="s">
        <v>103</v>
      </c>
      <c r="D14" s="334">
        <v>0</v>
      </c>
      <c r="E14" s="334">
        <v>0</v>
      </c>
      <c r="F14" s="334">
        <v>0</v>
      </c>
      <c r="G14" s="334">
        <v>0</v>
      </c>
      <c r="H14" s="334">
        <v>0</v>
      </c>
      <c r="I14" s="334">
        <v>0</v>
      </c>
      <c r="J14" s="334">
        <v>0</v>
      </c>
      <c r="K14" s="334">
        <v>0</v>
      </c>
      <c r="L14" s="334">
        <v>0</v>
      </c>
      <c r="M14" s="334">
        <v>28354939497.54525</v>
      </c>
      <c r="N14" s="334">
        <v>0</v>
      </c>
      <c r="O14" s="334">
        <v>0</v>
      </c>
      <c r="P14" s="334">
        <v>0</v>
      </c>
      <c r="Q14" s="334">
        <v>0</v>
      </c>
      <c r="R14" s="334">
        <v>0</v>
      </c>
      <c r="S14" s="334">
        <v>28354939497.54525</v>
      </c>
      <c r="T14" s="142" t="s">
        <v>283</v>
      </c>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c r="DE14" s="76"/>
      <c r="DF14" s="76"/>
      <c r="DG14" s="76"/>
      <c r="DH14" s="76"/>
      <c r="DI14" s="76"/>
    </row>
    <row r="15" spans="1:128" s="79" customFormat="1" x14ac:dyDescent="0.25">
      <c r="A15" s="76"/>
      <c r="B15" s="77">
        <v>8</v>
      </c>
      <c r="C15" s="407" t="s">
        <v>104</v>
      </c>
      <c r="D15" s="334"/>
      <c r="E15" s="334"/>
      <c r="F15" s="334"/>
      <c r="G15" s="334"/>
      <c r="H15" s="334"/>
      <c r="I15" s="334"/>
      <c r="J15" s="334"/>
      <c r="K15" s="334"/>
      <c r="L15" s="334"/>
      <c r="M15" s="334"/>
      <c r="N15" s="334"/>
      <c r="O15" s="334"/>
      <c r="P15" s="334"/>
      <c r="Q15" s="334"/>
      <c r="R15" s="334"/>
      <c r="S15" s="334"/>
      <c r="T15" s="142"/>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76"/>
      <c r="CY15" s="76"/>
      <c r="CZ15" s="76"/>
      <c r="DA15" s="76"/>
      <c r="DB15" s="76"/>
      <c r="DC15" s="76"/>
      <c r="DD15" s="76"/>
      <c r="DE15" s="76"/>
      <c r="DF15" s="76"/>
      <c r="DG15" s="76"/>
      <c r="DH15" s="76"/>
      <c r="DI15" s="76"/>
    </row>
    <row r="16" spans="1:128" s="79" customFormat="1" ht="30" x14ac:dyDescent="0.25">
      <c r="A16" s="76"/>
      <c r="B16" s="77">
        <v>9</v>
      </c>
      <c r="C16" s="407" t="s">
        <v>355</v>
      </c>
      <c r="D16" s="334"/>
      <c r="E16" s="334"/>
      <c r="F16" s="334"/>
      <c r="G16" s="334"/>
      <c r="H16" s="334"/>
      <c r="I16" s="334"/>
      <c r="J16" s="334"/>
      <c r="K16" s="334"/>
      <c r="L16" s="334"/>
      <c r="M16" s="334"/>
      <c r="N16" s="334"/>
      <c r="O16" s="334"/>
      <c r="P16" s="334"/>
      <c r="Q16" s="334"/>
      <c r="R16" s="334"/>
      <c r="S16" s="334"/>
      <c r="T16" s="142"/>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c r="DB16" s="76"/>
      <c r="DC16" s="76"/>
      <c r="DD16" s="76"/>
      <c r="DE16" s="76"/>
      <c r="DF16" s="76"/>
      <c r="DG16" s="76"/>
      <c r="DH16" s="76"/>
      <c r="DI16" s="76"/>
    </row>
    <row r="17" spans="1:128" s="79" customFormat="1" x14ac:dyDescent="0.25">
      <c r="A17" s="76"/>
      <c r="B17" s="77">
        <v>10</v>
      </c>
      <c r="C17" s="407" t="s">
        <v>286</v>
      </c>
      <c r="D17" s="334">
        <v>0</v>
      </c>
      <c r="E17" s="334">
        <v>0</v>
      </c>
      <c r="F17" s="334">
        <v>0</v>
      </c>
      <c r="G17" s="334">
        <v>0</v>
      </c>
      <c r="H17" s="334">
        <v>0</v>
      </c>
      <c r="I17" s="334">
        <v>0</v>
      </c>
      <c r="J17" s="334">
        <v>0</v>
      </c>
      <c r="K17" s="334">
        <v>0</v>
      </c>
      <c r="L17" s="334">
        <v>0</v>
      </c>
      <c r="M17" s="334">
        <v>0</v>
      </c>
      <c r="N17" s="334">
        <v>159386259.86048099</v>
      </c>
      <c r="O17" s="334">
        <v>0</v>
      </c>
      <c r="P17" s="334">
        <v>0</v>
      </c>
      <c r="Q17" s="334">
        <v>0</v>
      </c>
      <c r="R17" s="334">
        <v>0</v>
      </c>
      <c r="S17" s="334">
        <v>159386259.86048099</v>
      </c>
      <c r="T17" s="142" t="s">
        <v>283</v>
      </c>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row>
    <row r="18" spans="1:128" s="79" customFormat="1" ht="30" x14ac:dyDescent="0.25">
      <c r="A18" s="76"/>
      <c r="B18" s="77">
        <v>11</v>
      </c>
      <c r="C18" s="407" t="s">
        <v>356</v>
      </c>
      <c r="D18" s="334"/>
      <c r="E18" s="334"/>
      <c r="F18" s="334"/>
      <c r="G18" s="334"/>
      <c r="H18" s="334"/>
      <c r="I18" s="334"/>
      <c r="J18" s="334"/>
      <c r="K18" s="334"/>
      <c r="L18" s="334"/>
      <c r="M18" s="334"/>
      <c r="N18" s="334"/>
      <c r="O18" s="334"/>
      <c r="P18" s="334"/>
      <c r="Q18" s="334"/>
      <c r="R18" s="334"/>
      <c r="S18" s="334"/>
      <c r="T18" s="142"/>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row>
    <row r="19" spans="1:128" s="79" customFormat="1" x14ac:dyDescent="0.25">
      <c r="A19" s="76"/>
      <c r="B19" s="77">
        <v>12</v>
      </c>
      <c r="C19" s="407" t="s">
        <v>285</v>
      </c>
      <c r="D19" s="334">
        <v>0</v>
      </c>
      <c r="E19" s="334">
        <v>0</v>
      </c>
      <c r="F19" s="334">
        <v>0</v>
      </c>
      <c r="G19" s="334">
        <v>12785352265.3692</v>
      </c>
      <c r="H19" s="334">
        <v>0</v>
      </c>
      <c r="I19" s="334">
        <v>0</v>
      </c>
      <c r="J19" s="334">
        <v>0</v>
      </c>
      <c r="K19" s="334">
        <v>0</v>
      </c>
      <c r="L19" s="334">
        <v>0</v>
      </c>
      <c r="M19" s="334">
        <v>0</v>
      </c>
      <c r="N19" s="334">
        <v>0</v>
      </c>
      <c r="O19" s="334">
        <v>0</v>
      </c>
      <c r="P19" s="334">
        <v>0</v>
      </c>
      <c r="Q19" s="334">
        <v>0</v>
      </c>
      <c r="R19" s="334">
        <v>0</v>
      </c>
      <c r="S19" s="334">
        <v>12785352265.3692</v>
      </c>
      <c r="T19" s="142" t="s">
        <v>283</v>
      </c>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c r="CC19" s="76"/>
      <c r="CD19" s="76"/>
      <c r="CE19" s="76"/>
      <c r="CF19" s="76"/>
      <c r="CG19" s="76"/>
      <c r="CH19" s="76"/>
      <c r="CI19" s="76"/>
      <c r="CJ19" s="76"/>
      <c r="CK19" s="76"/>
      <c r="CL19" s="76"/>
      <c r="CM19" s="76"/>
      <c r="CN19" s="76"/>
      <c r="CO19" s="76"/>
      <c r="CP19" s="76"/>
      <c r="CQ19" s="76"/>
      <c r="CR19" s="76"/>
      <c r="CS19" s="76"/>
      <c r="CT19" s="76"/>
      <c r="CU19" s="76"/>
      <c r="CV19" s="76"/>
      <c r="CW19" s="76"/>
      <c r="CX19" s="76"/>
      <c r="CY19" s="76"/>
      <c r="CZ19" s="76"/>
      <c r="DA19" s="76"/>
      <c r="DB19" s="76"/>
      <c r="DC19" s="76"/>
      <c r="DD19" s="76"/>
      <c r="DE19" s="76"/>
      <c r="DF19" s="76"/>
      <c r="DG19" s="76"/>
      <c r="DH19" s="76"/>
      <c r="DI19" s="76"/>
    </row>
    <row r="20" spans="1:128" s="79" customFormat="1" ht="30" x14ac:dyDescent="0.25">
      <c r="A20" s="76"/>
      <c r="B20" s="77">
        <v>13</v>
      </c>
      <c r="C20" s="407" t="s">
        <v>105</v>
      </c>
      <c r="D20" s="334"/>
      <c r="E20" s="334"/>
      <c r="F20" s="334"/>
      <c r="G20" s="334"/>
      <c r="H20" s="334"/>
      <c r="I20" s="334"/>
      <c r="J20" s="334"/>
      <c r="K20" s="334"/>
      <c r="L20" s="334"/>
      <c r="M20" s="334"/>
      <c r="N20" s="334"/>
      <c r="O20" s="334"/>
      <c r="P20" s="334"/>
      <c r="Q20" s="334"/>
      <c r="R20" s="334"/>
      <c r="S20" s="334"/>
      <c r="T20" s="142"/>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c r="CC20" s="76"/>
      <c r="CD20" s="76"/>
      <c r="CE20" s="76"/>
      <c r="CF20" s="76"/>
      <c r="CG20" s="76"/>
      <c r="CH20" s="76"/>
      <c r="CI20" s="76"/>
      <c r="CJ20" s="76"/>
      <c r="CK20" s="76"/>
      <c r="CL20" s="76"/>
      <c r="CM20" s="76"/>
      <c r="CN20" s="76"/>
      <c r="CO20" s="76"/>
      <c r="CP20" s="76"/>
      <c r="CQ20" s="76"/>
      <c r="CR20" s="76"/>
      <c r="CS20" s="76"/>
      <c r="CT20" s="76"/>
      <c r="CU20" s="76"/>
      <c r="CV20" s="76"/>
      <c r="CW20" s="76"/>
      <c r="CX20" s="76"/>
      <c r="CY20" s="76"/>
      <c r="CZ20" s="76"/>
      <c r="DA20" s="76"/>
      <c r="DB20" s="76"/>
      <c r="DC20" s="76"/>
      <c r="DD20" s="76"/>
      <c r="DE20" s="76"/>
      <c r="DF20" s="76"/>
      <c r="DG20" s="76"/>
      <c r="DH20" s="76"/>
      <c r="DI20" s="76"/>
    </row>
    <row r="21" spans="1:128" s="79" customFormat="1" ht="30" x14ac:dyDescent="0.25">
      <c r="A21" s="76"/>
      <c r="B21" s="77">
        <v>14</v>
      </c>
      <c r="C21" s="407" t="s">
        <v>363</v>
      </c>
      <c r="D21" s="334"/>
      <c r="E21" s="334"/>
      <c r="F21" s="334"/>
      <c r="G21" s="334"/>
      <c r="H21" s="334"/>
      <c r="I21" s="334"/>
      <c r="J21" s="334"/>
      <c r="K21" s="334"/>
      <c r="L21" s="334"/>
      <c r="M21" s="334"/>
      <c r="N21" s="334"/>
      <c r="O21" s="334"/>
      <c r="P21" s="334"/>
      <c r="Q21" s="334"/>
      <c r="R21" s="334"/>
      <c r="S21" s="334"/>
      <c r="T21" s="142"/>
      <c r="U21" s="76"/>
      <c r="V21" s="76"/>
      <c r="W21" s="76"/>
      <c r="X21" s="76"/>
      <c r="Y21" s="76"/>
      <c r="Z21" s="76"/>
      <c r="AA21" s="76"/>
      <c r="AB21" s="76"/>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c r="BG21" s="76"/>
      <c r="BH21" s="76"/>
      <c r="BI21" s="76"/>
      <c r="BJ21" s="76"/>
      <c r="BK21" s="76"/>
      <c r="BL21" s="76"/>
      <c r="BM21" s="76"/>
      <c r="BN21" s="76"/>
      <c r="BO21" s="76"/>
      <c r="BP21" s="76"/>
      <c r="BQ21" s="76"/>
      <c r="BR21" s="76"/>
      <c r="BS21" s="76"/>
      <c r="BT21" s="76"/>
      <c r="BU21" s="76"/>
      <c r="BV21" s="76"/>
      <c r="BW21" s="76"/>
      <c r="BX21" s="76"/>
      <c r="BY21" s="76"/>
      <c r="BZ21" s="76"/>
      <c r="CA21" s="76"/>
      <c r="CB21" s="76"/>
      <c r="CC21" s="76"/>
      <c r="CD21" s="76"/>
      <c r="CE21" s="76"/>
      <c r="CF21" s="76"/>
      <c r="CG21" s="76"/>
      <c r="CH21" s="76"/>
      <c r="CI21" s="76"/>
      <c r="CJ21" s="76"/>
      <c r="CK21" s="76"/>
      <c r="CL21" s="76"/>
      <c r="CM21" s="76"/>
      <c r="CN21" s="76"/>
      <c r="CO21" s="76"/>
      <c r="CP21" s="76"/>
      <c r="CQ21" s="76"/>
      <c r="CR21" s="76"/>
      <c r="CS21" s="76"/>
      <c r="CT21" s="76"/>
      <c r="CU21" s="76"/>
      <c r="CV21" s="76"/>
      <c r="CW21" s="76"/>
      <c r="CX21" s="76"/>
      <c r="CY21" s="76"/>
      <c r="CZ21" s="76"/>
      <c r="DA21" s="76"/>
      <c r="DB21" s="76"/>
      <c r="DC21" s="76"/>
      <c r="DD21" s="76"/>
      <c r="DE21" s="76"/>
      <c r="DF21" s="76"/>
      <c r="DG21" s="76"/>
      <c r="DH21" s="76"/>
      <c r="DI21" s="76"/>
    </row>
    <row r="22" spans="1:128" s="79" customFormat="1" x14ac:dyDescent="0.25">
      <c r="A22" s="76"/>
      <c r="B22" s="77">
        <v>15</v>
      </c>
      <c r="C22" s="407" t="s">
        <v>182</v>
      </c>
      <c r="D22" s="334"/>
      <c r="E22" s="334"/>
      <c r="F22" s="334"/>
      <c r="G22" s="334"/>
      <c r="H22" s="334"/>
      <c r="I22" s="334"/>
      <c r="J22" s="334"/>
      <c r="K22" s="334"/>
      <c r="L22" s="334"/>
      <c r="M22" s="334"/>
      <c r="N22" s="334"/>
      <c r="O22" s="334"/>
      <c r="P22" s="334"/>
      <c r="Q22" s="334"/>
      <c r="R22" s="334"/>
      <c r="S22" s="334"/>
      <c r="T22" s="142"/>
      <c r="U22" s="76"/>
      <c r="V22" s="76"/>
      <c r="W22" s="76"/>
      <c r="X22" s="76"/>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c r="BG22" s="76"/>
      <c r="BH22" s="76"/>
      <c r="BI22" s="76"/>
      <c r="BJ22" s="76"/>
      <c r="BK22" s="76"/>
      <c r="BL22" s="76"/>
      <c r="BM22" s="76"/>
      <c r="BN22" s="76"/>
      <c r="BO22" s="76"/>
      <c r="BP22" s="76"/>
      <c r="BQ22" s="76"/>
      <c r="BR22" s="76"/>
      <c r="BS22" s="76"/>
      <c r="BT22" s="76"/>
      <c r="BU22" s="76"/>
      <c r="BV22" s="76"/>
      <c r="BW22" s="76"/>
      <c r="BX22" s="76"/>
      <c r="BY22" s="76"/>
      <c r="BZ22" s="76"/>
      <c r="CA22" s="76"/>
      <c r="CB22" s="76"/>
      <c r="CC22" s="76"/>
      <c r="CD22" s="76"/>
      <c r="CE22" s="76"/>
      <c r="CF22" s="76"/>
      <c r="CG22" s="76"/>
      <c r="CH22" s="76"/>
      <c r="CI22" s="76"/>
      <c r="CJ22" s="76"/>
      <c r="CK22" s="76"/>
      <c r="CL22" s="76"/>
      <c r="CM22" s="76"/>
      <c r="CN22" s="76"/>
      <c r="CO22" s="76"/>
      <c r="CP22" s="76"/>
      <c r="CQ22" s="76"/>
      <c r="CR22" s="76"/>
      <c r="CS22" s="76"/>
      <c r="CT22" s="76"/>
      <c r="CU22" s="76"/>
      <c r="CV22" s="76"/>
      <c r="CW22" s="76"/>
      <c r="CX22" s="76"/>
      <c r="CY22" s="76"/>
      <c r="CZ22" s="76"/>
      <c r="DA22" s="76"/>
      <c r="DB22" s="76"/>
      <c r="DC22" s="76"/>
      <c r="DD22" s="76"/>
      <c r="DE22" s="76"/>
      <c r="DF22" s="76"/>
      <c r="DG22" s="76"/>
      <c r="DH22" s="76"/>
      <c r="DI22" s="76"/>
    </row>
    <row r="23" spans="1:128" s="79" customFormat="1" x14ac:dyDescent="0.25">
      <c r="A23" s="76"/>
      <c r="B23" s="77">
        <v>16</v>
      </c>
      <c r="C23" s="407" t="s">
        <v>106</v>
      </c>
      <c r="D23" s="334">
        <v>30392.52</v>
      </c>
      <c r="E23" s="334">
        <v>0</v>
      </c>
      <c r="F23" s="334">
        <v>0</v>
      </c>
      <c r="G23" s="334">
        <v>0</v>
      </c>
      <c r="H23" s="334">
        <v>0</v>
      </c>
      <c r="I23" s="334">
        <v>0</v>
      </c>
      <c r="J23" s="334">
        <v>0</v>
      </c>
      <c r="K23" s="334">
        <v>0</v>
      </c>
      <c r="L23" s="334">
        <v>0</v>
      </c>
      <c r="M23" s="334">
        <v>360331724.10000002</v>
      </c>
      <c r="N23" s="334">
        <v>0</v>
      </c>
      <c r="O23" s="334">
        <v>0</v>
      </c>
      <c r="P23" s="334">
        <v>0</v>
      </c>
      <c r="Q23" s="334">
        <v>0</v>
      </c>
      <c r="R23" s="334">
        <v>0</v>
      </c>
      <c r="S23" s="334">
        <v>360362116.62</v>
      </c>
      <c r="T23" s="142" t="s">
        <v>283</v>
      </c>
      <c r="U23" s="76"/>
      <c r="V23" s="76"/>
      <c r="W23" s="76"/>
      <c r="X23" s="76"/>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c r="BG23" s="76"/>
      <c r="BH23" s="76"/>
      <c r="BI23" s="76"/>
      <c r="BJ23" s="76"/>
      <c r="BK23" s="76"/>
      <c r="BL23" s="76"/>
      <c r="BM23" s="76"/>
      <c r="BN23" s="76"/>
      <c r="BO23" s="76"/>
      <c r="BP23" s="76"/>
      <c r="BQ23" s="76"/>
      <c r="BR23" s="76"/>
      <c r="BS23" s="76"/>
      <c r="BT23" s="76"/>
      <c r="BU23" s="76"/>
      <c r="BV23" s="76"/>
      <c r="BW23" s="76"/>
      <c r="BX23" s="76"/>
      <c r="BY23" s="76"/>
      <c r="BZ23" s="76"/>
      <c r="CA23" s="76"/>
      <c r="CB23" s="76"/>
      <c r="CC23" s="76"/>
      <c r="CD23" s="76"/>
      <c r="CE23" s="76"/>
      <c r="CF23" s="76"/>
      <c r="CG23" s="76"/>
      <c r="CH23" s="76"/>
      <c r="CI23" s="76"/>
      <c r="CJ23" s="76"/>
      <c r="CK23" s="76"/>
      <c r="CL23" s="76"/>
      <c r="CM23" s="76"/>
      <c r="CN23" s="76"/>
      <c r="CO23" s="76"/>
      <c r="CP23" s="76"/>
      <c r="CQ23" s="76"/>
      <c r="CR23" s="76"/>
      <c r="CS23" s="76"/>
      <c r="CT23" s="76"/>
      <c r="CU23" s="76"/>
      <c r="CV23" s="76"/>
      <c r="CW23" s="76"/>
      <c r="CX23" s="76"/>
      <c r="CY23" s="76"/>
      <c r="CZ23" s="76"/>
      <c r="DA23" s="76"/>
      <c r="DB23" s="76"/>
      <c r="DC23" s="76"/>
      <c r="DD23" s="76"/>
      <c r="DE23" s="76"/>
      <c r="DF23" s="76"/>
      <c r="DG23" s="76"/>
      <c r="DH23" s="76"/>
      <c r="DI23" s="76"/>
    </row>
    <row r="24" spans="1:128" s="79" customFormat="1" x14ac:dyDescent="0.25">
      <c r="A24" s="76"/>
      <c r="B24" s="80">
        <v>17</v>
      </c>
      <c r="C24" s="80" t="s">
        <v>358</v>
      </c>
      <c r="D24" s="334">
        <v>445001271.11725998</v>
      </c>
      <c r="E24" s="334">
        <v>0</v>
      </c>
      <c r="F24" s="334">
        <v>0</v>
      </c>
      <c r="G24" s="334">
        <v>12785352265.3692</v>
      </c>
      <c r="H24" s="334">
        <v>3705513849.56037</v>
      </c>
      <c r="I24" s="334">
        <v>0</v>
      </c>
      <c r="J24" s="334">
        <v>1351724093.3132801</v>
      </c>
      <c r="K24" s="334">
        <v>0</v>
      </c>
      <c r="L24" s="334">
        <v>0</v>
      </c>
      <c r="M24" s="334">
        <v>28715271221.645248</v>
      </c>
      <c r="N24" s="334">
        <v>159386259.86048099</v>
      </c>
      <c r="O24" s="334">
        <v>0</v>
      </c>
      <c r="P24" s="334">
        <v>0</v>
      </c>
      <c r="Q24" s="334">
        <v>0</v>
      </c>
      <c r="R24" s="334">
        <v>0</v>
      </c>
      <c r="S24" s="334">
        <v>47162248960.865837</v>
      </c>
      <c r="T24" s="142" t="s">
        <v>283</v>
      </c>
      <c r="U24" s="76"/>
      <c r="V24" s="76"/>
      <c r="W24" s="76"/>
      <c r="X24" s="76"/>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c r="BG24" s="76"/>
      <c r="BH24" s="76"/>
      <c r="BI24" s="76"/>
      <c r="BJ24" s="76"/>
      <c r="BK24" s="76"/>
      <c r="BL24" s="76"/>
      <c r="BM24" s="76"/>
      <c r="BN24" s="76"/>
      <c r="BO24" s="76"/>
      <c r="BP24" s="76"/>
      <c r="BQ24" s="76"/>
      <c r="BR24" s="76"/>
      <c r="BS24" s="76"/>
      <c r="BT24" s="76"/>
      <c r="BU24" s="76"/>
      <c r="BV24" s="76"/>
      <c r="BW24" s="76"/>
      <c r="BX24" s="76"/>
      <c r="BY24" s="76"/>
      <c r="BZ24" s="76"/>
      <c r="CA24" s="76"/>
      <c r="CB24" s="76"/>
      <c r="CC24" s="76"/>
      <c r="CD24" s="76"/>
      <c r="CE24" s="76"/>
      <c r="CF24" s="76"/>
      <c r="CG24" s="76"/>
      <c r="CH24" s="76"/>
      <c r="CI24" s="76"/>
      <c r="CJ24" s="76"/>
      <c r="CK24" s="76"/>
      <c r="CL24" s="76"/>
      <c r="CM24" s="76"/>
      <c r="CN24" s="76"/>
      <c r="CO24" s="76"/>
      <c r="CP24" s="76"/>
      <c r="CQ24" s="76"/>
      <c r="CR24" s="76"/>
      <c r="CS24" s="76"/>
      <c r="CT24" s="76"/>
      <c r="CU24" s="76"/>
      <c r="CV24" s="76"/>
      <c r="CW24" s="76"/>
      <c r="CX24" s="76"/>
      <c r="CY24" s="76"/>
      <c r="CZ24" s="76"/>
      <c r="DA24" s="76"/>
      <c r="DB24" s="76"/>
      <c r="DC24" s="76"/>
      <c r="DD24" s="76"/>
      <c r="DE24" s="76"/>
      <c r="DF24" s="76"/>
      <c r="DG24" s="76"/>
      <c r="DH24" s="76"/>
      <c r="DI24" s="76"/>
    </row>
    <row r="25" spans="1:128" s="79" customFormat="1" x14ac:dyDescent="0.25">
      <c r="A25" s="76"/>
      <c r="B25" s="76"/>
      <c r="C25" s="76"/>
      <c r="D25" s="76"/>
      <c r="E25" s="76"/>
      <c r="F25" s="76"/>
      <c r="G25" s="76"/>
      <c r="H25" s="76"/>
      <c r="I25" s="76"/>
      <c r="J25" s="76"/>
      <c r="K25" s="76"/>
      <c r="L25" s="76"/>
      <c r="M25" s="76"/>
      <c r="N25" s="76"/>
      <c r="O25" s="76"/>
      <c r="P25" s="76"/>
      <c r="Q25" s="76"/>
      <c r="R25" s="76"/>
      <c r="U25" s="76"/>
      <c r="V25" s="76"/>
      <c r="W25" s="76"/>
      <c r="X25" s="76"/>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c r="BG25" s="76"/>
      <c r="BH25" s="76"/>
      <c r="BI25" s="76"/>
      <c r="BJ25" s="76"/>
      <c r="BK25" s="76"/>
      <c r="BL25" s="76"/>
      <c r="BM25" s="76"/>
      <c r="BN25" s="76"/>
      <c r="BO25" s="76"/>
      <c r="BP25" s="76"/>
      <c r="BQ25" s="76"/>
      <c r="BR25" s="76"/>
      <c r="BS25" s="76"/>
      <c r="BT25" s="76"/>
      <c r="BU25" s="76"/>
      <c r="BV25" s="76"/>
      <c r="BW25" s="76"/>
      <c r="BX25" s="76"/>
      <c r="BY25" s="76"/>
      <c r="BZ25" s="76"/>
      <c r="CA25" s="76"/>
      <c r="CB25" s="76"/>
      <c r="CC25" s="76"/>
      <c r="CD25" s="76"/>
      <c r="CE25" s="76"/>
      <c r="CF25" s="76"/>
      <c r="CG25" s="76"/>
      <c r="CH25" s="76"/>
      <c r="CI25" s="76"/>
      <c r="CJ25" s="76"/>
      <c r="CK25" s="76"/>
      <c r="CL25" s="76"/>
      <c r="CM25" s="76"/>
      <c r="CN25" s="76"/>
      <c r="CO25" s="76"/>
      <c r="CP25" s="76"/>
      <c r="CQ25" s="76"/>
      <c r="CR25" s="76"/>
      <c r="CS25" s="76"/>
      <c r="CT25" s="76"/>
      <c r="CU25" s="76"/>
      <c r="CV25" s="76"/>
      <c r="CW25" s="76"/>
      <c r="CX25" s="76"/>
      <c r="CY25" s="76"/>
      <c r="CZ25" s="76"/>
      <c r="DA25" s="76"/>
      <c r="DB25" s="76"/>
      <c r="DC25" s="76"/>
      <c r="DD25" s="76"/>
      <c r="DE25" s="76"/>
      <c r="DF25" s="76"/>
      <c r="DG25" s="76"/>
      <c r="DH25" s="76"/>
      <c r="DI25" s="76"/>
    </row>
    <row r="26" spans="1:128" s="79" customFormat="1" x14ac:dyDescent="0.25">
      <c r="A26" s="76"/>
      <c r="B26" s="76"/>
      <c r="C26" s="76"/>
      <c r="D26" s="76"/>
      <c r="E26" s="76"/>
      <c r="F26" s="76"/>
      <c r="G26" s="76"/>
      <c r="H26" s="76"/>
      <c r="I26" s="76"/>
      <c r="J26" s="76"/>
      <c r="K26" s="76"/>
      <c r="L26" s="76"/>
      <c r="M26" s="76"/>
      <c r="N26" s="76"/>
      <c r="O26" s="76"/>
      <c r="P26" s="76"/>
      <c r="Q26" s="76"/>
      <c r="R26" s="76"/>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c r="BG26" s="76"/>
      <c r="BH26" s="76"/>
      <c r="BI26" s="76"/>
      <c r="BJ26" s="76"/>
      <c r="BK26" s="76"/>
      <c r="BL26" s="76"/>
      <c r="BM26" s="76"/>
      <c r="BN26" s="76"/>
      <c r="BO26" s="76"/>
      <c r="BP26" s="76"/>
      <c r="BQ26" s="76"/>
      <c r="BR26" s="76"/>
      <c r="BS26" s="76"/>
      <c r="BT26" s="76"/>
      <c r="BU26" s="76"/>
      <c r="BV26" s="76"/>
      <c r="BW26" s="76"/>
      <c r="BX26" s="76"/>
      <c r="BY26" s="76"/>
      <c r="BZ26" s="76"/>
      <c r="CA26" s="76"/>
      <c r="CB26" s="76"/>
      <c r="CC26" s="76"/>
      <c r="CD26" s="76"/>
      <c r="CE26" s="76"/>
      <c r="CF26" s="76"/>
      <c r="CG26" s="76"/>
      <c r="CH26" s="76"/>
      <c r="CI26" s="76"/>
      <c r="CJ26" s="76"/>
      <c r="CK26" s="76"/>
      <c r="CL26" s="76"/>
      <c r="CM26" s="76"/>
      <c r="CN26" s="76"/>
      <c r="CO26" s="76"/>
      <c r="CP26" s="76"/>
      <c r="CQ26" s="76"/>
      <c r="CR26" s="76"/>
      <c r="CS26" s="76"/>
      <c r="CT26" s="76"/>
      <c r="CU26" s="76"/>
      <c r="CV26" s="76"/>
      <c r="CW26" s="76"/>
      <c r="CX26" s="76"/>
      <c r="CY26" s="76"/>
      <c r="CZ26" s="76"/>
      <c r="DA26" s="76"/>
      <c r="DB26" s="76"/>
      <c r="DC26" s="76"/>
      <c r="DD26" s="76"/>
      <c r="DE26" s="76"/>
      <c r="DF26" s="76"/>
      <c r="DG26" s="76"/>
      <c r="DH26" s="76"/>
      <c r="DI26" s="76"/>
    </row>
    <row r="27" spans="1:128" s="79" customFormat="1" x14ac:dyDescent="0.25">
      <c r="A27" s="76"/>
      <c r="B27" s="76"/>
      <c r="C27" s="76"/>
      <c r="D27" s="76"/>
      <c r="E27" s="76"/>
      <c r="F27" s="76"/>
      <c r="G27" s="76"/>
      <c r="H27" s="76"/>
      <c r="I27" s="76"/>
      <c r="J27" s="76"/>
      <c r="K27" s="76"/>
      <c r="L27" s="76"/>
      <c r="M27" s="76"/>
      <c r="N27" s="76"/>
      <c r="O27" s="76"/>
      <c r="P27" s="69"/>
      <c r="Q27" s="76"/>
      <c r="R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6"/>
      <c r="BJ27" s="76"/>
      <c r="BK27" s="76"/>
      <c r="BL27" s="76"/>
      <c r="BM27" s="76"/>
      <c r="BN27" s="76"/>
      <c r="BO27" s="76"/>
      <c r="BP27" s="76"/>
      <c r="BQ27" s="76"/>
      <c r="BR27" s="76"/>
      <c r="BS27" s="76"/>
      <c r="BT27" s="76"/>
      <c r="BU27" s="76"/>
      <c r="BV27" s="76"/>
      <c r="BW27" s="76"/>
      <c r="BX27" s="76"/>
      <c r="BY27" s="76"/>
      <c r="BZ27" s="76"/>
      <c r="CA27" s="76"/>
      <c r="CB27" s="76"/>
      <c r="CC27" s="76"/>
      <c r="CD27" s="76"/>
      <c r="CE27" s="76"/>
      <c r="CF27" s="76"/>
      <c r="CG27" s="76"/>
      <c r="CH27" s="76"/>
      <c r="CI27" s="76"/>
      <c r="CJ27" s="76"/>
      <c r="CK27" s="76"/>
      <c r="CL27" s="76"/>
      <c r="CM27" s="76"/>
      <c r="CN27" s="76"/>
      <c r="CO27" s="76"/>
      <c r="CP27" s="76"/>
      <c r="CQ27" s="76"/>
      <c r="CR27" s="76"/>
      <c r="CS27" s="76"/>
      <c r="CT27" s="76"/>
      <c r="CU27" s="76"/>
      <c r="CV27" s="76"/>
      <c r="CW27" s="76"/>
      <c r="CX27" s="76"/>
      <c r="CY27" s="76"/>
      <c r="CZ27" s="76"/>
      <c r="DA27" s="76"/>
      <c r="DB27" s="76"/>
      <c r="DC27" s="76"/>
      <c r="DD27" s="76"/>
      <c r="DE27" s="76"/>
      <c r="DF27" s="76"/>
      <c r="DG27" s="76"/>
      <c r="DH27" s="76"/>
      <c r="DI27" s="76"/>
    </row>
    <row r="28" spans="1:128" x14ac:dyDescent="0.25">
      <c r="S28"/>
      <c r="T28"/>
      <c r="DJ28"/>
      <c r="DK28"/>
      <c r="DL28"/>
      <c r="DM28"/>
      <c r="DN28"/>
      <c r="DO28"/>
      <c r="DP28"/>
      <c r="DQ28"/>
      <c r="DR28"/>
      <c r="DS28"/>
      <c r="DT28"/>
      <c r="DU28"/>
      <c r="DV28"/>
      <c r="DW28"/>
      <c r="DX28"/>
    </row>
    <row r="29" spans="1:128" x14ac:dyDescent="0.25">
      <c r="DJ29"/>
      <c r="DK29"/>
      <c r="DL29"/>
      <c r="DM29"/>
      <c r="DN29"/>
      <c r="DO29"/>
      <c r="DP29"/>
      <c r="DQ29"/>
      <c r="DR29"/>
      <c r="DS29"/>
      <c r="DT29"/>
      <c r="DU29"/>
      <c r="DV29"/>
      <c r="DW29"/>
      <c r="DX29"/>
    </row>
  </sheetData>
  <mergeCells count="4">
    <mergeCell ref="C5:C7"/>
    <mergeCell ref="D5:R5"/>
    <mergeCell ref="S5:S6"/>
    <mergeCell ref="T5:T6"/>
  </mergeCells>
  <hyperlinks>
    <hyperlink ref="A1" location="Index!A1" display="Go back to index" xr:uid="{4333DE0A-00C9-4194-B29B-B37064274894}"/>
  </hyperlinks>
  <pageMargins left="0.7" right="0.7" top="0.78740157499999996" bottom="0.78740157499999996" header="0.3" footer="0.3"/>
  <pageSetup paperSize="9" scale="1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A540B-D5C5-4230-82A8-D5EAE3DF5FFE}">
  <sheetPr>
    <pageSetUpPr fitToPage="1"/>
  </sheetPr>
  <dimension ref="A1:I17"/>
  <sheetViews>
    <sheetView showGridLines="0" zoomScaleNormal="100" zoomScalePageLayoutView="70" workbookViewId="0"/>
  </sheetViews>
  <sheetFormatPr defaultColWidth="9.140625" defaultRowHeight="15" x14ac:dyDescent="0.25"/>
  <cols>
    <col min="1" max="1" width="15.28515625" customWidth="1"/>
    <col min="2" max="2" width="43.7109375" customWidth="1"/>
    <col min="3" max="7" width="22.28515625" customWidth="1"/>
    <col min="9" max="9" width="13.140625" style="7" customWidth="1"/>
  </cols>
  <sheetData>
    <row r="1" spans="1:8" x14ac:dyDescent="0.25">
      <c r="A1" s="135" t="s">
        <v>843</v>
      </c>
    </row>
    <row r="4" spans="1:8" x14ac:dyDescent="0.25">
      <c r="A4" s="47"/>
      <c r="B4" s="19"/>
      <c r="C4" s="19"/>
      <c r="D4" s="19"/>
      <c r="E4" s="19"/>
      <c r="F4" s="19"/>
      <c r="G4" s="19"/>
      <c r="H4" s="19"/>
    </row>
    <row r="6" spans="1:8" s="48" customFormat="1" ht="20.25" x14ac:dyDescent="0.25">
      <c r="A6" s="115" t="s">
        <v>166</v>
      </c>
      <c r="C6" s="49"/>
    </row>
    <row r="7" spans="1:8" s="48" customFormat="1" x14ac:dyDescent="0.25"/>
    <row r="8" spans="1:8" s="48" customFormat="1" x14ac:dyDescent="0.25">
      <c r="A8"/>
    </row>
    <row r="9" spans="1:8" s="48" customFormat="1" x14ac:dyDescent="0.25">
      <c r="A9"/>
    </row>
    <row r="10" spans="1:8" ht="13.5" customHeight="1" x14ac:dyDescent="0.25">
      <c r="A10" s="658" t="s">
        <v>167</v>
      </c>
      <c r="B10" s="659"/>
      <c r="C10" s="50" t="s">
        <v>51</v>
      </c>
      <c r="D10" s="50" t="s">
        <v>52</v>
      </c>
      <c r="E10" s="50" t="s">
        <v>53</v>
      </c>
      <c r="F10" s="50" t="s">
        <v>54</v>
      </c>
      <c r="G10" s="51" t="s">
        <v>55</v>
      </c>
    </row>
    <row r="11" spans="1:8" ht="15" customHeight="1" x14ac:dyDescent="0.25">
      <c r="A11" s="660"/>
      <c r="B11" s="661"/>
      <c r="C11" s="662" t="s">
        <v>168</v>
      </c>
      <c r="D11" s="662"/>
      <c r="E11" s="662"/>
      <c r="F11" s="663" t="s">
        <v>169</v>
      </c>
      <c r="G11" s="663" t="s">
        <v>170</v>
      </c>
    </row>
    <row r="12" spans="1:8" ht="15" customHeight="1" x14ac:dyDescent="0.25">
      <c r="A12" s="664"/>
      <c r="B12" s="665"/>
      <c r="C12" s="137" t="s">
        <v>171</v>
      </c>
      <c r="D12" s="137" t="s">
        <v>172</v>
      </c>
      <c r="E12" s="137" t="s">
        <v>173</v>
      </c>
      <c r="F12" s="663"/>
      <c r="G12" s="663"/>
    </row>
    <row r="13" spans="1:8" ht="38.25" customHeight="1" x14ac:dyDescent="0.25">
      <c r="A13" s="54">
        <v>1</v>
      </c>
      <c r="B13" s="52" t="s">
        <v>174</v>
      </c>
      <c r="C13" s="336">
        <v>434071736.41000003</v>
      </c>
      <c r="D13" s="336">
        <v>791625009.10000002</v>
      </c>
      <c r="E13" s="336">
        <v>621298266.22000003</v>
      </c>
      <c r="F13" s="336">
        <v>92349750.586500004</v>
      </c>
      <c r="G13" s="336">
        <v>1154371882.33125</v>
      </c>
    </row>
    <row r="14" spans="1:8" ht="30" x14ac:dyDescent="0.25">
      <c r="A14" s="54">
        <v>2</v>
      </c>
      <c r="B14" s="53" t="s">
        <v>175</v>
      </c>
      <c r="C14" s="137"/>
      <c r="D14" s="137"/>
      <c r="E14" s="137"/>
      <c r="F14" s="137"/>
      <c r="G14" s="137"/>
    </row>
    <row r="15" spans="1:8" x14ac:dyDescent="0.25">
      <c r="A15" s="54">
        <v>3</v>
      </c>
      <c r="B15" s="55" t="s">
        <v>176</v>
      </c>
      <c r="C15" s="137"/>
      <c r="D15" s="137"/>
      <c r="E15" s="137"/>
      <c r="F15" s="56"/>
      <c r="G15" s="57"/>
    </row>
    <row r="16" spans="1:8" x14ac:dyDescent="0.25">
      <c r="A16" s="54">
        <v>4</v>
      </c>
      <c r="B16" s="55" t="s">
        <v>177</v>
      </c>
      <c r="C16" s="137"/>
      <c r="D16" s="137"/>
      <c r="E16" s="137"/>
      <c r="F16" s="56"/>
      <c r="G16" s="58"/>
    </row>
    <row r="17" spans="1:7" ht="38.25" customHeight="1" x14ac:dyDescent="0.25">
      <c r="A17" s="59">
        <v>5</v>
      </c>
      <c r="B17" s="52" t="s">
        <v>178</v>
      </c>
      <c r="C17" s="137"/>
      <c r="D17" s="137"/>
      <c r="E17" s="137"/>
      <c r="F17" s="137"/>
      <c r="G17" s="137"/>
    </row>
  </sheetData>
  <mergeCells count="5">
    <mergeCell ref="A10:B11"/>
    <mergeCell ref="C11:E11"/>
    <mergeCell ref="F11:F12"/>
    <mergeCell ref="G11:G12"/>
    <mergeCell ref="A12:B12"/>
  </mergeCells>
  <hyperlinks>
    <hyperlink ref="A1" location="Index!A1" display="Go back to index" xr:uid="{B87B8C25-7E9B-425D-A637-EA4058B01B83}"/>
  </hyperlinks>
  <pageMargins left="0.7" right="0.7" top="0.75" bottom="0.75" header="0.3" footer="0.3"/>
  <pageSetup paperSize="9" scale="77" orientation="landscape" verticalDpi="9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0DF26-B2CB-4F94-A0C5-7E88B7035671}">
  <sheetPr>
    <pageSetUpPr fitToPage="1"/>
  </sheetPr>
  <dimension ref="A1:D23"/>
  <sheetViews>
    <sheetView showGridLines="0" zoomScaleNormal="100" workbookViewId="0"/>
  </sheetViews>
  <sheetFormatPr defaultColWidth="11.42578125" defaultRowHeight="15" x14ac:dyDescent="0.25"/>
  <cols>
    <col min="1" max="1" width="6.7109375" customWidth="1"/>
    <col min="2" max="2" width="41.7109375" customWidth="1"/>
    <col min="3" max="3" width="67.85546875" customWidth="1"/>
    <col min="4" max="4" width="15.28515625" customWidth="1"/>
  </cols>
  <sheetData>
    <row r="1" spans="1:4" x14ac:dyDescent="0.25">
      <c r="A1" s="135" t="s">
        <v>843</v>
      </c>
      <c r="B1" s="150"/>
    </row>
    <row r="2" spans="1:4" x14ac:dyDescent="0.25">
      <c r="B2" s="150"/>
    </row>
    <row r="3" spans="1:4" x14ac:dyDescent="0.25">
      <c r="B3" s="150"/>
    </row>
    <row r="4" spans="1:4" x14ac:dyDescent="0.25">
      <c r="B4" s="150"/>
    </row>
    <row r="5" spans="1:4" ht="14.25" customHeight="1" x14ac:dyDescent="0.25"/>
    <row r="6" spans="1:4" s="100" customFormat="1" ht="20.25" x14ac:dyDescent="0.25">
      <c r="A6" s="116" t="s">
        <v>594</v>
      </c>
      <c r="B6" s="85"/>
      <c r="C6" s="151"/>
      <c r="D6" s="151"/>
    </row>
    <row r="7" spans="1:4" x14ac:dyDescent="0.25">
      <c r="A7" s="14"/>
      <c r="B7" s="14"/>
      <c r="C7" s="143" t="s">
        <v>51</v>
      </c>
    </row>
    <row r="8" spans="1:4" ht="62.25" customHeight="1" x14ac:dyDescent="0.25">
      <c r="A8" s="152"/>
      <c r="B8" s="153"/>
      <c r="C8" s="154" t="s">
        <v>595</v>
      </c>
    </row>
    <row r="9" spans="1:4" ht="30" customHeight="1" x14ac:dyDescent="0.25">
      <c r="A9" s="152"/>
      <c r="B9" s="155" t="s">
        <v>596</v>
      </c>
      <c r="C9" s="156"/>
    </row>
    <row r="10" spans="1:4" ht="118.5" customHeight="1" x14ac:dyDescent="0.25">
      <c r="A10" s="157">
        <v>1</v>
      </c>
      <c r="B10" s="158" t="s">
        <v>597</v>
      </c>
      <c r="C10" s="337">
        <v>4209796344.8803554</v>
      </c>
    </row>
    <row r="11" spans="1:4" ht="32.25" customHeight="1" x14ac:dyDescent="0.25">
      <c r="A11" s="157">
        <v>2</v>
      </c>
      <c r="B11" s="158" t="s">
        <v>598</v>
      </c>
      <c r="C11" s="337">
        <v>0.01</v>
      </c>
    </row>
    <row r="12" spans="1:4" x14ac:dyDescent="0.25">
      <c r="A12" s="157">
        <v>3</v>
      </c>
      <c r="B12" s="158" t="s">
        <v>599</v>
      </c>
      <c r="C12" s="337">
        <v>356797311.34000003</v>
      </c>
    </row>
    <row r="13" spans="1:4" x14ac:dyDescent="0.25">
      <c r="A13" s="157">
        <v>4</v>
      </c>
      <c r="B13" s="158" t="s">
        <v>600</v>
      </c>
      <c r="C13" s="153"/>
    </row>
    <row r="14" spans="1:4" ht="28.5" customHeight="1" x14ac:dyDescent="0.25">
      <c r="A14" s="157"/>
      <c r="B14" s="25" t="s">
        <v>836</v>
      </c>
      <c r="C14" s="156"/>
    </row>
    <row r="15" spans="1:4" ht="35.25" customHeight="1" x14ac:dyDescent="0.25">
      <c r="A15" s="157">
        <v>5</v>
      </c>
      <c r="B15" s="159" t="s">
        <v>601</v>
      </c>
      <c r="C15" s="337">
        <v>0</v>
      </c>
    </row>
    <row r="16" spans="1:4" ht="75.75" customHeight="1" x14ac:dyDescent="0.25">
      <c r="A16" s="157">
        <v>6</v>
      </c>
      <c r="B16" s="159" t="s">
        <v>602</v>
      </c>
      <c r="C16" s="153">
        <v>0</v>
      </c>
    </row>
    <row r="17" spans="1:4" ht="35.25" customHeight="1" x14ac:dyDescent="0.25">
      <c r="A17" s="157">
        <v>7</v>
      </c>
      <c r="B17" s="159" t="s">
        <v>603</v>
      </c>
      <c r="C17" s="153">
        <v>0</v>
      </c>
    </row>
    <row r="18" spans="1:4" ht="21" customHeight="1" x14ac:dyDescent="0.25">
      <c r="A18" s="157">
        <v>8</v>
      </c>
      <c r="B18" s="155" t="s">
        <v>604</v>
      </c>
      <c r="C18" s="153">
        <v>0</v>
      </c>
    </row>
    <row r="19" spans="1:4" ht="18.75" customHeight="1" x14ac:dyDescent="0.25">
      <c r="A19" s="157">
        <v>9</v>
      </c>
      <c r="B19" s="86" t="s">
        <v>83</v>
      </c>
      <c r="C19" s="338">
        <v>4566593656.2303553</v>
      </c>
    </row>
    <row r="23" spans="1:4" x14ac:dyDescent="0.25">
      <c r="B23" s="666"/>
      <c r="C23" s="666"/>
      <c r="D23" s="666"/>
    </row>
  </sheetData>
  <mergeCells count="1">
    <mergeCell ref="B23:D23"/>
  </mergeCells>
  <hyperlinks>
    <hyperlink ref="A1" location="Index!A1" display="Go back to index" xr:uid="{C43D960E-DF0E-4994-A118-0DD26B368940}"/>
  </hyperlinks>
  <pageMargins left="0.70866141732283472" right="0.70866141732283472" top="0.74803149606299213" bottom="0.74803149606299213" header="0.31496062992125984" footer="0.31496062992125984"/>
  <pageSetup paperSize="9" scale="76"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D7E23-98D9-405A-B818-F0DF1E671900}">
  <sheetPr>
    <pageSetUpPr fitToPage="1"/>
  </sheetPr>
  <dimension ref="A1:P52"/>
  <sheetViews>
    <sheetView showGridLines="0" zoomScaleNormal="100" workbookViewId="0"/>
  </sheetViews>
  <sheetFormatPr defaultColWidth="9.140625" defaultRowHeight="15" x14ac:dyDescent="0.25"/>
  <cols>
    <col min="2" max="2" width="7.5703125" style="7" customWidth="1"/>
    <col min="3" max="3" width="44" customWidth="1"/>
    <col min="4" max="5" width="23" customWidth="1"/>
    <col min="6" max="10" width="21.140625" customWidth="1"/>
  </cols>
  <sheetData>
    <row r="1" spans="1:16" x14ac:dyDescent="0.25">
      <c r="A1" s="135" t="s">
        <v>843</v>
      </c>
    </row>
    <row r="3" spans="1:16" ht="24" customHeight="1" x14ac:dyDescent="0.25">
      <c r="C3" s="141" t="s">
        <v>1022</v>
      </c>
      <c r="D3" s="141"/>
      <c r="E3" s="141"/>
      <c r="F3" s="141"/>
      <c r="G3" s="141"/>
      <c r="H3" s="141"/>
      <c r="I3" s="141"/>
      <c r="J3" s="141"/>
    </row>
    <row r="5" spans="1:16" x14ac:dyDescent="0.25">
      <c r="B5"/>
    </row>
    <row r="6" spans="1:16" x14ac:dyDescent="0.25">
      <c r="B6"/>
      <c r="D6" s="405" t="s">
        <v>51</v>
      </c>
      <c r="E6" s="405" t="s">
        <v>52</v>
      </c>
      <c r="F6" s="405" t="s">
        <v>53</v>
      </c>
      <c r="G6" s="405" t="s">
        <v>54</v>
      </c>
      <c r="H6" s="405" t="s">
        <v>55</v>
      </c>
      <c r="I6" s="405" t="s">
        <v>56</v>
      </c>
      <c r="J6" s="405" t="s">
        <v>57</v>
      </c>
    </row>
    <row r="7" spans="1:16" x14ac:dyDescent="0.25">
      <c r="B7"/>
      <c r="C7" t="s">
        <v>897</v>
      </c>
      <c r="D7" s="670" t="s">
        <v>1023</v>
      </c>
      <c r="E7" s="663" t="s">
        <v>1024</v>
      </c>
      <c r="F7" s="670" t="s">
        <v>1025</v>
      </c>
      <c r="G7" s="670"/>
      <c r="H7" s="670"/>
      <c r="I7" s="670"/>
      <c r="J7" s="670"/>
    </row>
    <row r="8" spans="1:16" ht="90.75" customHeight="1" x14ac:dyDescent="0.25">
      <c r="B8"/>
      <c r="D8" s="670"/>
      <c r="E8" s="663"/>
      <c r="F8" s="405" t="s">
        <v>1026</v>
      </c>
      <c r="G8" s="405" t="s">
        <v>1027</v>
      </c>
      <c r="H8" s="405" t="s">
        <v>1028</v>
      </c>
      <c r="I8" s="405" t="s">
        <v>1029</v>
      </c>
      <c r="J8" s="405" t="s">
        <v>1030</v>
      </c>
    </row>
    <row r="9" spans="1:16" ht="45" x14ac:dyDescent="0.25">
      <c r="C9" s="245" t="s">
        <v>1031</v>
      </c>
      <c r="D9" s="246"/>
      <c r="E9" s="10"/>
      <c r="F9" s="10"/>
      <c r="G9" s="10"/>
      <c r="H9" s="10"/>
      <c r="I9" s="10"/>
      <c r="J9" s="10"/>
      <c r="P9" s="247"/>
    </row>
    <row r="10" spans="1:16" x14ac:dyDescent="0.25">
      <c r="B10" s="66">
        <v>1</v>
      </c>
      <c r="C10" s="66" t="s">
        <v>1162</v>
      </c>
      <c r="D10" s="339">
        <v>4572065001.8699999</v>
      </c>
      <c r="E10" s="18"/>
      <c r="F10" s="340">
        <v>4572065001.8699999</v>
      </c>
      <c r="G10" s="451"/>
      <c r="H10" s="18"/>
      <c r="I10" s="9"/>
      <c r="J10" s="9"/>
    </row>
    <row r="11" spans="1:16" x14ac:dyDescent="0.25">
      <c r="B11" s="66">
        <v>2</v>
      </c>
      <c r="C11" s="66" t="s">
        <v>1163</v>
      </c>
      <c r="D11" s="339">
        <v>26723120342.189999</v>
      </c>
      <c r="E11" s="18"/>
      <c r="F11" s="340">
        <v>26723120342.189999</v>
      </c>
      <c r="G11" s="18"/>
      <c r="H11" s="18"/>
      <c r="I11" s="9"/>
      <c r="J11" s="9"/>
    </row>
    <row r="12" spans="1:16" x14ac:dyDescent="0.25">
      <c r="B12" s="66">
        <v>3</v>
      </c>
      <c r="C12" s="66" t="s">
        <v>1164</v>
      </c>
      <c r="D12" s="339">
        <v>24311236635.360001</v>
      </c>
      <c r="E12" s="18"/>
      <c r="F12" s="18"/>
      <c r="G12" s="18"/>
      <c r="H12" s="18"/>
      <c r="I12" s="341">
        <v>24311236635.360001</v>
      </c>
      <c r="J12" s="9"/>
    </row>
    <row r="13" spans="1:16" x14ac:dyDescent="0.25">
      <c r="B13" s="66">
        <v>4</v>
      </c>
      <c r="C13" s="66" t="s">
        <v>1165</v>
      </c>
      <c r="D13" s="339">
        <v>0</v>
      </c>
      <c r="E13" s="18"/>
      <c r="F13" s="18"/>
      <c r="G13" s="18"/>
      <c r="H13" s="18"/>
      <c r="I13" s="341">
        <v>0</v>
      </c>
      <c r="J13" s="9"/>
    </row>
    <row r="14" spans="1:16" x14ac:dyDescent="0.25">
      <c r="B14" s="66">
        <v>5</v>
      </c>
      <c r="C14" s="66" t="s">
        <v>1166</v>
      </c>
      <c r="D14" s="339">
        <v>0.1</v>
      </c>
      <c r="E14" s="18"/>
      <c r="F14" s="340">
        <v>0.1</v>
      </c>
      <c r="G14" s="340"/>
      <c r="H14" s="18"/>
      <c r="I14" s="9"/>
      <c r="J14" s="9"/>
    </row>
    <row r="15" spans="1:16" x14ac:dyDescent="0.25">
      <c r="B15" s="66">
        <v>6</v>
      </c>
      <c r="C15" s="66" t="s">
        <v>1167</v>
      </c>
      <c r="D15" s="339">
        <v>0</v>
      </c>
      <c r="E15" s="18"/>
      <c r="F15" s="340"/>
      <c r="G15" s="18"/>
      <c r="H15" s="18"/>
      <c r="I15" s="9"/>
      <c r="J15" s="9"/>
    </row>
    <row r="16" spans="1:16" x14ac:dyDescent="0.25">
      <c r="B16" s="66">
        <v>7</v>
      </c>
      <c r="C16" s="66" t="s">
        <v>1168</v>
      </c>
      <c r="D16" s="339">
        <v>438941953.23999989</v>
      </c>
      <c r="E16" s="18"/>
      <c r="F16" s="340">
        <v>438941953.23999989</v>
      </c>
      <c r="G16" s="18"/>
      <c r="H16" s="18"/>
      <c r="I16" s="9"/>
      <c r="J16" s="9"/>
    </row>
    <row r="17" spans="2:10" x14ac:dyDescent="0.25">
      <c r="B17" s="66">
        <v>8</v>
      </c>
      <c r="C17" s="66" t="s">
        <v>1169</v>
      </c>
      <c r="D17" s="339">
        <v>6606395.5900000334</v>
      </c>
      <c r="E17" s="18"/>
      <c r="F17" s="340">
        <v>6606395.5900000334</v>
      </c>
      <c r="G17" s="18"/>
      <c r="H17" s="18"/>
      <c r="I17" s="9"/>
      <c r="J17" s="9"/>
    </row>
    <row r="18" spans="2:10" x14ac:dyDescent="0.25">
      <c r="B18" s="66">
        <v>9</v>
      </c>
      <c r="C18" s="66" t="s">
        <v>1170</v>
      </c>
      <c r="D18" s="339">
        <v>65915400.000000007</v>
      </c>
      <c r="E18" s="18"/>
      <c r="F18" s="18"/>
      <c r="G18" s="340">
        <v>65915400.000000007</v>
      </c>
      <c r="H18" s="18"/>
      <c r="I18" s="9"/>
      <c r="J18" s="341"/>
    </row>
    <row r="19" spans="2:10" x14ac:dyDescent="0.25">
      <c r="B19" s="66">
        <v>10</v>
      </c>
      <c r="C19" s="66" t="s">
        <v>1171</v>
      </c>
      <c r="D19" s="339">
        <v>0</v>
      </c>
      <c r="E19" s="340"/>
      <c r="F19" s="18"/>
      <c r="G19" s="340">
        <v>0</v>
      </c>
      <c r="H19" s="18"/>
      <c r="I19" s="9"/>
      <c r="J19" s="341"/>
    </row>
    <row r="20" spans="2:10" x14ac:dyDescent="0.25">
      <c r="B20" s="66">
        <v>11</v>
      </c>
      <c r="C20" s="66" t="s">
        <v>149</v>
      </c>
      <c r="D20" s="339">
        <v>2183888868.3800015</v>
      </c>
      <c r="E20" s="18"/>
      <c r="F20" s="18"/>
      <c r="G20" s="18"/>
      <c r="H20" s="18"/>
      <c r="I20" s="9"/>
      <c r="J20" s="9"/>
    </row>
    <row r="21" spans="2:10" x14ac:dyDescent="0.25">
      <c r="B21" s="248" t="s">
        <v>1032</v>
      </c>
      <c r="C21" s="249" t="s">
        <v>1033</v>
      </c>
      <c r="D21" s="342">
        <v>58301774596.729996</v>
      </c>
      <c r="E21" s="18"/>
      <c r="F21" s="18"/>
      <c r="G21" s="18"/>
      <c r="H21" s="18"/>
      <c r="I21" s="9"/>
      <c r="J21" s="9"/>
    </row>
    <row r="22" spans="2:10" x14ac:dyDescent="0.25">
      <c r="B22" s="17"/>
      <c r="C22" s="66"/>
      <c r="D22" s="452"/>
      <c r="E22" s="18"/>
      <c r="F22" s="18"/>
      <c r="G22" s="18"/>
      <c r="H22" s="18"/>
      <c r="I22" s="9"/>
      <c r="J22" s="9"/>
    </row>
    <row r="23" spans="2:10" ht="45" x14ac:dyDescent="0.25">
      <c r="B23" s="17"/>
      <c r="C23" s="245" t="s">
        <v>1034</v>
      </c>
      <c r="D23" s="246"/>
      <c r="E23" s="10"/>
      <c r="F23" s="10"/>
      <c r="G23" s="10"/>
      <c r="H23" s="10"/>
      <c r="I23" s="10"/>
      <c r="J23" s="10"/>
    </row>
    <row r="24" spans="2:10" x14ac:dyDescent="0.25">
      <c r="B24" s="66">
        <v>1</v>
      </c>
      <c r="C24" s="66" t="s">
        <v>1172</v>
      </c>
      <c r="D24" s="343">
        <v>7837431074.6599998</v>
      </c>
      <c r="E24" s="18"/>
      <c r="F24" s="18"/>
      <c r="G24" s="340"/>
      <c r="H24" s="18"/>
      <c r="I24" s="9"/>
      <c r="J24" s="341">
        <v>7837431074.6599998</v>
      </c>
    </row>
    <row r="25" spans="2:10" x14ac:dyDescent="0.25">
      <c r="B25" s="66">
        <v>2</v>
      </c>
      <c r="C25" s="66" t="s">
        <v>1173</v>
      </c>
      <c r="D25" s="343">
        <v>38843478580.970001</v>
      </c>
      <c r="E25" s="18"/>
      <c r="F25" s="18"/>
      <c r="G25" s="18"/>
      <c r="H25" s="18"/>
      <c r="I25" s="9"/>
      <c r="J25" s="341">
        <v>38843478580.970001</v>
      </c>
    </row>
    <row r="26" spans="2:10" x14ac:dyDescent="0.25">
      <c r="B26" s="66">
        <v>3</v>
      </c>
      <c r="C26" s="66" t="s">
        <v>1174</v>
      </c>
      <c r="D26" s="343">
        <v>17.830000000884638</v>
      </c>
      <c r="E26" s="18"/>
      <c r="F26" s="18"/>
      <c r="G26" s="341">
        <v>17.830000000884638</v>
      </c>
      <c r="H26" s="18"/>
      <c r="I26" s="9"/>
      <c r="J26" s="341"/>
    </row>
    <row r="27" spans="2:10" x14ac:dyDescent="0.25">
      <c r="B27" s="66">
        <v>4</v>
      </c>
      <c r="C27" s="66" t="s">
        <v>1175</v>
      </c>
      <c r="D27" s="343">
        <v>19518975</v>
      </c>
      <c r="E27" s="18"/>
      <c r="F27" s="18"/>
      <c r="G27" s="18"/>
      <c r="H27" s="18"/>
      <c r="I27" s="9"/>
      <c r="J27" s="341">
        <v>19518975</v>
      </c>
    </row>
    <row r="28" spans="2:10" x14ac:dyDescent="0.25">
      <c r="B28" s="66">
        <v>5</v>
      </c>
      <c r="C28" s="66" t="s">
        <v>1176</v>
      </c>
      <c r="D28" s="343">
        <v>2264380205.2799997</v>
      </c>
      <c r="E28" s="18"/>
      <c r="F28" s="18"/>
      <c r="G28" s="18"/>
      <c r="H28" s="18"/>
      <c r="I28" s="9"/>
      <c r="J28" s="341">
        <v>2264380205.2799997</v>
      </c>
    </row>
    <row r="29" spans="2:10" x14ac:dyDescent="0.25">
      <c r="B29" s="66">
        <v>6</v>
      </c>
      <c r="C29" s="66" t="s">
        <v>1177</v>
      </c>
      <c r="D29" s="343">
        <v>67900000</v>
      </c>
      <c r="E29" s="18"/>
      <c r="F29" s="18"/>
      <c r="G29" s="18"/>
      <c r="H29" s="18"/>
      <c r="I29" s="9"/>
      <c r="J29" s="341">
        <v>67900000</v>
      </c>
    </row>
    <row r="30" spans="2:10" x14ac:dyDescent="0.25">
      <c r="B30" s="66">
        <v>7</v>
      </c>
      <c r="C30" s="66" t="s">
        <v>1178</v>
      </c>
      <c r="D30" s="343">
        <v>0</v>
      </c>
      <c r="E30" s="18"/>
      <c r="F30" s="18"/>
      <c r="G30" s="18"/>
      <c r="H30" s="18"/>
      <c r="I30" s="9"/>
      <c r="J30" s="341">
        <v>0</v>
      </c>
    </row>
    <row r="31" spans="2:10" x14ac:dyDescent="0.25">
      <c r="B31" s="98" t="s">
        <v>1032</v>
      </c>
      <c r="C31" s="249" t="s">
        <v>1035</v>
      </c>
      <c r="D31" s="339">
        <v>49032708853.740005</v>
      </c>
      <c r="E31" s="18"/>
      <c r="F31" s="18"/>
      <c r="G31" s="18"/>
      <c r="H31" s="18"/>
      <c r="I31" s="9"/>
      <c r="J31" s="9"/>
    </row>
    <row r="32" spans="2:10" x14ac:dyDescent="0.25">
      <c r="C32" s="671"/>
      <c r="D32" s="671"/>
    </row>
    <row r="33" spans="3:4" x14ac:dyDescent="0.25">
      <c r="C33" s="671"/>
      <c r="D33" s="671"/>
    </row>
    <row r="34" spans="3:4" x14ac:dyDescent="0.25">
      <c r="C34" s="672"/>
      <c r="D34" s="672"/>
    </row>
    <row r="35" spans="3:4" x14ac:dyDescent="0.25">
      <c r="C35" s="669"/>
      <c r="D35" s="669"/>
    </row>
    <row r="36" spans="3:4" x14ac:dyDescent="0.25">
      <c r="C36" s="673"/>
      <c r="D36" s="673"/>
    </row>
    <row r="37" spans="3:4" x14ac:dyDescent="0.25">
      <c r="C37" s="673"/>
      <c r="D37" s="673"/>
    </row>
    <row r="38" spans="3:4" x14ac:dyDescent="0.25">
      <c r="C38" s="668"/>
      <c r="D38" s="668"/>
    </row>
    <row r="39" spans="3:4" x14ac:dyDescent="0.25">
      <c r="C39" s="668"/>
      <c r="D39" s="668"/>
    </row>
    <row r="40" spans="3:4" x14ac:dyDescent="0.25">
      <c r="C40" s="667"/>
      <c r="D40" s="667"/>
    </row>
    <row r="41" spans="3:4" x14ac:dyDescent="0.25">
      <c r="C41" s="668"/>
      <c r="D41" s="668"/>
    </row>
    <row r="42" spans="3:4" x14ac:dyDescent="0.25">
      <c r="C42" s="667"/>
      <c r="D42" s="667"/>
    </row>
    <row r="43" spans="3:4" x14ac:dyDescent="0.25">
      <c r="C43" s="668"/>
      <c r="D43" s="668"/>
    </row>
    <row r="44" spans="3:4" x14ac:dyDescent="0.25">
      <c r="C44" s="667"/>
      <c r="D44" s="667"/>
    </row>
    <row r="45" spans="3:4" x14ac:dyDescent="0.25">
      <c r="C45" s="668"/>
      <c r="D45" s="668"/>
    </row>
    <row r="46" spans="3:4" x14ac:dyDescent="0.25">
      <c r="C46" s="667"/>
      <c r="D46" s="667"/>
    </row>
    <row r="47" spans="3:4" x14ac:dyDescent="0.25">
      <c r="C47" s="669"/>
      <c r="D47" s="669"/>
    </row>
    <row r="48" spans="3:4" x14ac:dyDescent="0.25">
      <c r="C48" s="667"/>
      <c r="D48" s="667"/>
    </row>
    <row r="49" spans="3:4" x14ac:dyDescent="0.25">
      <c r="C49" s="668"/>
      <c r="D49" s="668"/>
    </row>
    <row r="50" spans="3:4" x14ac:dyDescent="0.25">
      <c r="C50" s="668"/>
      <c r="D50" s="668"/>
    </row>
    <row r="51" spans="3:4" x14ac:dyDescent="0.25">
      <c r="C51" s="668"/>
      <c r="D51" s="668"/>
    </row>
    <row r="52" spans="3:4" x14ac:dyDescent="0.25">
      <c r="C52" s="667"/>
      <c r="D52" s="667"/>
    </row>
  </sheetData>
  <mergeCells count="24">
    <mergeCell ref="C40:D40"/>
    <mergeCell ref="D7:D8"/>
    <mergeCell ref="E7:E8"/>
    <mergeCell ref="F7:J7"/>
    <mergeCell ref="C32:D32"/>
    <mergeCell ref="C33:D33"/>
    <mergeCell ref="C34:D34"/>
    <mergeCell ref="C35:D35"/>
    <mergeCell ref="C36:D36"/>
    <mergeCell ref="C37:D37"/>
    <mergeCell ref="C38:D38"/>
    <mergeCell ref="C39:D39"/>
    <mergeCell ref="C52:D52"/>
    <mergeCell ref="C41:D41"/>
    <mergeCell ref="C42:D42"/>
    <mergeCell ref="C43:D43"/>
    <mergeCell ref="C44:D44"/>
    <mergeCell ref="C45:D45"/>
    <mergeCell ref="C46:D46"/>
    <mergeCell ref="C47:D47"/>
    <mergeCell ref="C48:D48"/>
    <mergeCell ref="C49:D49"/>
    <mergeCell ref="C50:D50"/>
    <mergeCell ref="C51:D51"/>
  </mergeCells>
  <hyperlinks>
    <hyperlink ref="A1" location="Index!A1" display="Go back to index" xr:uid="{BE9FCF43-406A-4916-A0E9-C157C8D03020}"/>
  </hyperlinks>
  <pageMargins left="0.7" right="0.7" top="0.75" bottom="0.75" header="0.3" footer="0.3"/>
  <pageSetup paperSize="9" scale="53" orientation="landscape" horizontalDpi="1200" verticalDpi="1200" r:id="rId1"/>
  <headerFooter>
    <oddHeader>&amp;CEN
Annex V</oddHeader>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4DB21-3FC6-445F-853C-8CB7D3CE50B4}">
  <sheetPr>
    <pageSetUpPr fitToPage="1"/>
  </sheetPr>
  <dimension ref="A1:F21"/>
  <sheetViews>
    <sheetView showGridLines="0" zoomScaleNormal="100" workbookViewId="0">
      <selection activeCell="I35" sqref="I35"/>
    </sheetView>
  </sheetViews>
  <sheetFormatPr defaultColWidth="9.140625" defaultRowHeight="15" x14ac:dyDescent="0.25"/>
  <cols>
    <col min="1" max="2" width="9.140625" style="162"/>
    <col min="3" max="3" width="55.5703125" style="162" customWidth="1"/>
    <col min="4" max="4" width="64.42578125" style="164" customWidth="1"/>
    <col min="5" max="16384" width="9.140625" style="162"/>
  </cols>
  <sheetData>
    <row r="1" spans="1:6" x14ac:dyDescent="0.25">
      <c r="A1" s="135" t="s">
        <v>843</v>
      </c>
    </row>
    <row r="2" spans="1:6" ht="18.75" customHeight="1" x14ac:dyDescent="0.25">
      <c r="A2" s="160"/>
      <c r="B2" s="674" t="s">
        <v>605</v>
      </c>
      <c r="C2" s="674"/>
      <c r="D2" s="674"/>
      <c r="E2" s="161"/>
    </row>
    <row r="3" spans="1:6" ht="28.5" customHeight="1" x14ac:dyDescent="0.25">
      <c r="A3" s="161"/>
      <c r="B3" s="674"/>
      <c r="C3" s="674"/>
      <c r="D3" s="674"/>
      <c r="E3" s="161"/>
    </row>
    <row r="4" spans="1:6" ht="15.75" x14ac:dyDescent="0.25">
      <c r="A4" s="161"/>
      <c r="B4" s="161"/>
      <c r="C4" s="161"/>
      <c r="D4" s="163"/>
      <c r="E4" s="161"/>
    </row>
    <row r="5" spans="1:6" s="180" customFormat="1" x14ac:dyDescent="0.25">
      <c r="B5" s="505"/>
      <c r="C5" s="505"/>
      <c r="D5" s="98" t="s">
        <v>51</v>
      </c>
    </row>
    <row r="6" spans="1:6" s="180" customFormat="1" x14ac:dyDescent="0.25">
      <c r="B6" s="505"/>
      <c r="C6" s="505"/>
      <c r="D6" s="98" t="s">
        <v>606</v>
      </c>
    </row>
    <row r="7" spans="1:6" s="180" customFormat="1" ht="28.5" customHeight="1" x14ac:dyDescent="0.25">
      <c r="B7" s="506">
        <v>1</v>
      </c>
      <c r="C7" s="148" t="s">
        <v>607</v>
      </c>
      <c r="D7" s="501">
        <v>58298914774.260002</v>
      </c>
      <c r="E7" s="507"/>
      <c r="F7" s="174"/>
    </row>
    <row r="8" spans="1:6" s="180" customFormat="1" ht="45" x14ac:dyDescent="0.25">
      <c r="B8" s="506">
        <v>2</v>
      </c>
      <c r="C8" s="148" t="s">
        <v>608</v>
      </c>
      <c r="D8" s="148"/>
      <c r="E8" s="507"/>
      <c r="F8" s="174"/>
    </row>
    <row r="9" spans="1:6" s="180" customFormat="1" ht="45" x14ac:dyDescent="0.25">
      <c r="B9" s="506">
        <v>3</v>
      </c>
      <c r="C9" s="148" t="s">
        <v>609</v>
      </c>
      <c r="D9" s="502">
        <v>0</v>
      </c>
    </row>
    <row r="10" spans="1:6" s="180" customFormat="1" ht="30" x14ac:dyDescent="0.25">
      <c r="B10" s="506">
        <v>4</v>
      </c>
      <c r="C10" s="148" t="s">
        <v>610</v>
      </c>
      <c r="D10" s="502">
        <v>0</v>
      </c>
    </row>
    <row r="11" spans="1:6" s="180" customFormat="1" ht="88.5" customHeight="1" x14ac:dyDescent="0.25">
      <c r="B11" s="506">
        <v>5</v>
      </c>
      <c r="C11" s="148" t="s">
        <v>837</v>
      </c>
      <c r="D11" s="502">
        <v>0</v>
      </c>
    </row>
    <row r="12" spans="1:6" s="180" customFormat="1" ht="30" x14ac:dyDescent="0.25">
      <c r="B12" s="506">
        <v>6</v>
      </c>
      <c r="C12" s="148" t="s">
        <v>611</v>
      </c>
      <c r="D12" s="501">
        <v>0</v>
      </c>
    </row>
    <row r="13" spans="1:6" s="180" customFormat="1" x14ac:dyDescent="0.25">
      <c r="B13" s="506">
        <v>7</v>
      </c>
      <c r="C13" s="148" t="s">
        <v>612</v>
      </c>
      <c r="D13" s="501">
        <v>0</v>
      </c>
    </row>
    <row r="14" spans="1:6" s="180" customFormat="1" ht="43.5" customHeight="1" x14ac:dyDescent="0.25">
      <c r="B14" s="506">
        <v>8</v>
      </c>
      <c r="C14" s="148" t="s">
        <v>613</v>
      </c>
      <c r="D14" s="503">
        <v>-2939691138.4778271</v>
      </c>
    </row>
    <row r="15" spans="1:6" s="180" customFormat="1" x14ac:dyDescent="0.25">
      <c r="B15" s="506">
        <v>9</v>
      </c>
      <c r="C15" s="148" t="s">
        <v>614</v>
      </c>
      <c r="D15" s="503">
        <v>0</v>
      </c>
    </row>
    <row r="16" spans="1:6" s="180" customFormat="1" ht="30" x14ac:dyDescent="0.25">
      <c r="B16" s="506">
        <v>10</v>
      </c>
      <c r="C16" s="148" t="s">
        <v>615</v>
      </c>
      <c r="D16" s="503">
        <v>1831140793.7390499</v>
      </c>
    </row>
    <row r="17" spans="2:4" s="180" customFormat="1" ht="30" x14ac:dyDescent="0.25">
      <c r="B17" s="506">
        <v>11</v>
      </c>
      <c r="C17" s="148" t="s">
        <v>804</v>
      </c>
      <c r="D17" s="503">
        <v>-2000752741.7866216</v>
      </c>
    </row>
    <row r="18" spans="2:4" s="180" customFormat="1" ht="45" x14ac:dyDescent="0.25">
      <c r="B18" s="506" t="s">
        <v>616</v>
      </c>
      <c r="C18" s="148" t="s">
        <v>805</v>
      </c>
      <c r="D18" s="504">
        <v>0</v>
      </c>
    </row>
    <row r="19" spans="2:4" s="180" customFormat="1" ht="45" x14ac:dyDescent="0.25">
      <c r="B19" s="506" t="s">
        <v>617</v>
      </c>
      <c r="C19" s="148" t="s">
        <v>806</v>
      </c>
      <c r="D19" s="504">
        <v>0</v>
      </c>
    </row>
    <row r="20" spans="2:4" s="180" customFormat="1" x14ac:dyDescent="0.25">
      <c r="B20" s="506">
        <v>12</v>
      </c>
      <c r="C20" s="148" t="s">
        <v>618</v>
      </c>
      <c r="D20" s="501">
        <v>15619407439.139069</v>
      </c>
    </row>
    <row r="21" spans="2:4" s="180" customFormat="1" x14ac:dyDescent="0.25">
      <c r="B21" s="508">
        <v>13</v>
      </c>
      <c r="C21" s="509" t="s">
        <v>619</v>
      </c>
      <c r="D21" s="510">
        <v>70809019126.873672</v>
      </c>
    </row>
  </sheetData>
  <mergeCells count="1">
    <mergeCell ref="B2:D3"/>
  </mergeCells>
  <hyperlinks>
    <hyperlink ref="A1" location="Index!A1" display="Go back to index" xr:uid="{DFB394AA-1159-4026-AB15-D7BE860F73FA}"/>
  </hyperlinks>
  <pageMargins left="0.7" right="0.7" top="0.75" bottom="0.75" header="0.3" footer="0.3"/>
  <pageSetup paperSize="9" scale="63" fitToHeight="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6284C-ACF5-4E66-B6C4-B1548DB79851}">
  <sheetPr>
    <pageSetUpPr fitToPage="1"/>
  </sheetPr>
  <dimension ref="A1:M70"/>
  <sheetViews>
    <sheetView showGridLines="0" zoomScaleNormal="100" workbookViewId="0"/>
  </sheetViews>
  <sheetFormatPr defaultColWidth="9.140625" defaultRowHeight="15" x14ac:dyDescent="0.25"/>
  <cols>
    <col min="1" max="1" width="9.140625" style="167"/>
    <col min="2" max="2" width="9.5703125" style="166" customWidth="1"/>
    <col min="3" max="3" width="65.85546875" style="167" customWidth="1"/>
    <col min="4" max="4" width="69.5703125" style="168" customWidth="1"/>
    <col min="5" max="5" width="17.140625" style="167" customWidth="1"/>
    <col min="6" max="6" width="9.140625" style="167" customWidth="1"/>
    <col min="7" max="16384" width="9.140625" style="167"/>
  </cols>
  <sheetData>
    <row r="1" spans="1:6" x14ac:dyDescent="0.25">
      <c r="A1" s="135" t="s">
        <v>843</v>
      </c>
    </row>
    <row r="2" spans="1:6" ht="20.25" x14ac:dyDescent="0.3">
      <c r="B2" s="6" t="s">
        <v>620</v>
      </c>
    </row>
    <row r="3" spans="1:6" x14ac:dyDescent="0.25">
      <c r="B3" s="169"/>
      <c r="C3" s="24"/>
      <c r="D3" s="24"/>
      <c r="E3" s="24"/>
    </row>
    <row r="4" spans="1:6" x14ac:dyDescent="0.25">
      <c r="B4" s="488"/>
      <c r="C4" s="511"/>
      <c r="D4" s="686" t="s">
        <v>621</v>
      </c>
      <c r="E4" s="687"/>
    </row>
    <row r="5" spans="1:6" x14ac:dyDescent="0.25">
      <c r="B5" s="688"/>
      <c r="C5" s="689"/>
      <c r="D5" s="21" t="s">
        <v>51</v>
      </c>
      <c r="E5" s="21" t="s">
        <v>52</v>
      </c>
    </row>
    <row r="6" spans="1:6" x14ac:dyDescent="0.25">
      <c r="B6" s="690"/>
      <c r="C6" s="691"/>
      <c r="D6" s="21" t="s">
        <v>187</v>
      </c>
      <c r="E6" s="21" t="s">
        <v>622</v>
      </c>
    </row>
    <row r="7" spans="1:6" x14ac:dyDescent="0.25">
      <c r="B7" s="692" t="s">
        <v>623</v>
      </c>
      <c r="C7" s="693"/>
      <c r="D7" s="694"/>
      <c r="E7" s="170"/>
    </row>
    <row r="8" spans="1:6" ht="30" x14ac:dyDescent="0.25">
      <c r="B8" s="171">
        <v>1</v>
      </c>
      <c r="C8" s="172" t="s">
        <v>624</v>
      </c>
      <c r="D8" s="512">
        <v>63237526486.961777</v>
      </c>
      <c r="E8" s="512">
        <v>70978432807.614304</v>
      </c>
    </row>
    <row r="9" spans="1:6" ht="30" x14ac:dyDescent="0.25">
      <c r="B9" s="173">
        <v>2</v>
      </c>
      <c r="C9" s="172" t="s">
        <v>625</v>
      </c>
      <c r="D9" s="512">
        <v>0</v>
      </c>
      <c r="E9" s="512">
        <v>0</v>
      </c>
    </row>
    <row r="10" spans="1:6" ht="30" x14ac:dyDescent="0.25">
      <c r="B10" s="173">
        <v>3</v>
      </c>
      <c r="C10" s="172" t="s">
        <v>626</v>
      </c>
      <c r="D10" s="512">
        <v>0</v>
      </c>
      <c r="E10" s="512">
        <v>0</v>
      </c>
    </row>
    <row r="11" spans="1:6" ht="30" x14ac:dyDescent="0.25">
      <c r="B11" s="173">
        <v>4</v>
      </c>
      <c r="C11" s="172" t="s">
        <v>627</v>
      </c>
      <c r="D11" s="513">
        <v>0</v>
      </c>
      <c r="E11" s="513">
        <v>0</v>
      </c>
      <c r="F11" s="174"/>
    </row>
    <row r="12" spans="1:6" x14ac:dyDescent="0.25">
      <c r="B12" s="173">
        <v>5</v>
      </c>
      <c r="C12" s="172" t="s">
        <v>628</v>
      </c>
      <c r="D12" s="512">
        <v>0</v>
      </c>
      <c r="E12" s="512">
        <v>-2207197011.0775146</v>
      </c>
    </row>
    <row r="13" spans="1:6" x14ac:dyDescent="0.25">
      <c r="B13" s="171">
        <v>6</v>
      </c>
      <c r="C13" s="175" t="s">
        <v>629</v>
      </c>
      <c r="D13" s="513">
        <v>0</v>
      </c>
      <c r="E13" s="513">
        <v>0</v>
      </c>
    </row>
    <row r="14" spans="1:6" x14ac:dyDescent="0.25">
      <c r="B14" s="453">
        <v>7</v>
      </c>
      <c r="C14" s="454" t="s">
        <v>807</v>
      </c>
      <c r="D14" s="514">
        <v>63237526486.961777</v>
      </c>
      <c r="E14" s="514">
        <v>68771235796.536789</v>
      </c>
    </row>
    <row r="15" spans="1:6" ht="15.75" customHeight="1" x14ac:dyDescent="0.25">
      <c r="B15" s="679" t="s">
        <v>630</v>
      </c>
      <c r="C15" s="679"/>
      <c r="D15" s="679"/>
      <c r="E15" s="170"/>
    </row>
    <row r="16" spans="1:6" ht="30" x14ac:dyDescent="0.25">
      <c r="B16" s="177">
        <v>8</v>
      </c>
      <c r="C16" s="172" t="s">
        <v>631</v>
      </c>
      <c r="D16" s="514">
        <v>495563934.58801198</v>
      </c>
      <c r="E16" s="514">
        <v>279529098.92800897</v>
      </c>
    </row>
    <row r="17" spans="2:5" ht="30" x14ac:dyDescent="0.25">
      <c r="B17" s="177" t="s">
        <v>632</v>
      </c>
      <c r="C17" s="455" t="s">
        <v>633</v>
      </c>
      <c r="D17" s="512">
        <v>0</v>
      </c>
      <c r="E17" s="512">
        <v>0</v>
      </c>
    </row>
    <row r="18" spans="2:5" ht="30" x14ac:dyDescent="0.25">
      <c r="B18" s="177">
        <v>9</v>
      </c>
      <c r="C18" s="176" t="s">
        <v>634</v>
      </c>
      <c r="D18" s="514">
        <v>696661344.754161</v>
      </c>
      <c r="E18" s="514">
        <v>814661878.56614006</v>
      </c>
    </row>
    <row r="19" spans="2:5" ht="30" x14ac:dyDescent="0.25">
      <c r="B19" s="173" t="s">
        <v>635</v>
      </c>
      <c r="C19" s="455" t="s">
        <v>636</v>
      </c>
      <c r="D19" s="512">
        <v>0</v>
      </c>
      <c r="E19" s="512">
        <v>0</v>
      </c>
    </row>
    <row r="20" spans="2:5" x14ac:dyDescent="0.25">
      <c r="B20" s="374" t="s">
        <v>637</v>
      </c>
      <c r="C20" s="455" t="s">
        <v>638</v>
      </c>
      <c r="D20" s="512">
        <v>0</v>
      </c>
      <c r="E20" s="512">
        <v>0</v>
      </c>
    </row>
    <row r="21" spans="2:5" ht="36" customHeight="1" x14ac:dyDescent="0.25">
      <c r="B21" s="173">
        <v>10</v>
      </c>
      <c r="C21" s="456" t="s">
        <v>639</v>
      </c>
      <c r="D21" s="514">
        <v>0</v>
      </c>
      <c r="E21" s="514">
        <v>0</v>
      </c>
    </row>
    <row r="22" spans="2:5" ht="30" x14ac:dyDescent="0.25">
      <c r="B22" s="173" t="s">
        <v>640</v>
      </c>
      <c r="C22" s="456" t="s">
        <v>641</v>
      </c>
      <c r="D22" s="512">
        <v>0</v>
      </c>
      <c r="E22" s="512">
        <v>0</v>
      </c>
    </row>
    <row r="23" spans="2:5" ht="30" x14ac:dyDescent="0.25">
      <c r="B23" s="173" t="s">
        <v>642</v>
      </c>
      <c r="C23" s="456" t="s">
        <v>643</v>
      </c>
      <c r="D23" s="514">
        <v>0</v>
      </c>
      <c r="E23" s="514">
        <v>0</v>
      </c>
    </row>
    <row r="24" spans="2:5" x14ac:dyDescent="0.25">
      <c r="B24" s="173">
        <v>11</v>
      </c>
      <c r="C24" s="175" t="s">
        <v>644</v>
      </c>
      <c r="D24" s="512">
        <v>0</v>
      </c>
      <c r="E24" s="512">
        <v>0</v>
      </c>
    </row>
    <row r="25" spans="2:5" ht="30" x14ac:dyDescent="0.25">
      <c r="B25" s="173">
        <v>12</v>
      </c>
      <c r="C25" s="175" t="s">
        <v>645</v>
      </c>
      <c r="D25" s="512">
        <v>0</v>
      </c>
      <c r="E25" s="512">
        <v>0</v>
      </c>
    </row>
    <row r="26" spans="2:5" x14ac:dyDescent="0.25">
      <c r="B26" s="457">
        <v>13</v>
      </c>
      <c r="C26" s="458" t="s">
        <v>808</v>
      </c>
      <c r="D26" s="515">
        <v>1192225279.3421731</v>
      </c>
      <c r="E26" s="515">
        <v>1094190977.494149</v>
      </c>
    </row>
    <row r="27" spans="2:5" x14ac:dyDescent="0.25">
      <c r="B27" s="679" t="s">
        <v>646</v>
      </c>
      <c r="C27" s="679"/>
      <c r="D27" s="679"/>
      <c r="E27" s="170"/>
    </row>
    <row r="28" spans="2:5" ht="30" x14ac:dyDescent="0.25">
      <c r="B28" s="171">
        <v>14</v>
      </c>
      <c r="C28" s="172" t="s">
        <v>647</v>
      </c>
      <c r="D28" s="514">
        <v>4548126566.8306599</v>
      </c>
      <c r="E28" s="514">
        <v>2706460710.4117899</v>
      </c>
    </row>
    <row r="29" spans="2:5" ht="30" x14ac:dyDescent="0.25">
      <c r="B29" s="171">
        <v>15</v>
      </c>
      <c r="C29" s="175" t="s">
        <v>648</v>
      </c>
      <c r="D29" s="512">
        <v>-1.049041748046875E-5</v>
      </c>
      <c r="E29" s="512">
        <v>0</v>
      </c>
    </row>
    <row r="30" spans="2:5" ht="30.75" customHeight="1" x14ac:dyDescent="0.25">
      <c r="B30" s="171">
        <v>16</v>
      </c>
      <c r="C30" s="175" t="s">
        <v>649</v>
      </c>
      <c r="D30" s="512">
        <v>0</v>
      </c>
      <c r="E30" s="512">
        <v>0</v>
      </c>
    </row>
    <row r="31" spans="2:5" ht="30" x14ac:dyDescent="0.25">
      <c r="B31" s="173" t="s">
        <v>650</v>
      </c>
      <c r="C31" s="172" t="s">
        <v>809</v>
      </c>
      <c r="D31" s="512">
        <v>0</v>
      </c>
      <c r="E31" s="512">
        <v>0</v>
      </c>
    </row>
    <row r="32" spans="2:5" x14ac:dyDescent="0.25">
      <c r="B32" s="173">
        <v>17</v>
      </c>
      <c r="C32" s="175" t="s">
        <v>651</v>
      </c>
      <c r="D32" s="512">
        <v>0</v>
      </c>
      <c r="E32" s="512">
        <v>0</v>
      </c>
    </row>
    <row r="33" spans="2:5" x14ac:dyDescent="0.25">
      <c r="B33" s="173" t="s">
        <v>652</v>
      </c>
      <c r="C33" s="175" t="s">
        <v>653</v>
      </c>
      <c r="D33" s="512">
        <v>0</v>
      </c>
      <c r="E33" s="512">
        <v>0</v>
      </c>
    </row>
    <row r="34" spans="2:5" x14ac:dyDescent="0.25">
      <c r="B34" s="457">
        <v>18</v>
      </c>
      <c r="C34" s="459" t="s">
        <v>810</v>
      </c>
      <c r="D34" s="515">
        <v>4548126566.8306494</v>
      </c>
      <c r="E34" s="515">
        <v>2706460710.4117899</v>
      </c>
    </row>
    <row r="35" spans="2:5" x14ac:dyDescent="0.25">
      <c r="B35" s="679" t="s">
        <v>654</v>
      </c>
      <c r="C35" s="679"/>
      <c r="D35" s="679"/>
      <c r="E35" s="170"/>
    </row>
    <row r="36" spans="2:5" x14ac:dyDescent="0.25">
      <c r="B36" s="171">
        <v>19</v>
      </c>
      <c r="C36" s="172" t="s">
        <v>655</v>
      </c>
      <c r="D36" s="514">
        <v>3798081587.4780998</v>
      </c>
      <c r="E36" s="514">
        <v>3092509353.6568999</v>
      </c>
    </row>
    <row r="37" spans="2:5" x14ac:dyDescent="0.25">
      <c r="B37" s="171">
        <v>20</v>
      </c>
      <c r="C37" s="172" t="s">
        <v>656</v>
      </c>
      <c r="D37" s="345">
        <v>-1.0013580322265625E-5</v>
      </c>
      <c r="E37" s="345">
        <v>-1.0013580322265625E-5</v>
      </c>
    </row>
    <row r="38" spans="2:5" ht="30" x14ac:dyDescent="0.25">
      <c r="B38" s="171">
        <v>21</v>
      </c>
      <c r="C38" s="172" t="s">
        <v>657</v>
      </c>
      <c r="D38" s="512">
        <v>-1966940793.7390399</v>
      </c>
      <c r="E38" s="512">
        <v>-1593454676.82844</v>
      </c>
    </row>
    <row r="39" spans="2:5" x14ac:dyDescent="0.25">
      <c r="B39" s="457">
        <v>22</v>
      </c>
      <c r="C39" s="459" t="s">
        <v>322</v>
      </c>
      <c r="D39" s="515">
        <v>1831140793.7390499</v>
      </c>
      <c r="E39" s="515">
        <v>1499054676.82845</v>
      </c>
    </row>
    <row r="40" spans="2:5" ht="39.75" customHeight="1" x14ac:dyDescent="0.25">
      <c r="B40" s="675" t="s">
        <v>811</v>
      </c>
      <c r="C40" s="676"/>
      <c r="D40" s="676"/>
      <c r="E40" s="170"/>
    </row>
    <row r="41" spans="2:5" ht="30" x14ac:dyDescent="0.25">
      <c r="B41" s="177" t="s">
        <v>658</v>
      </c>
      <c r="C41" s="148" t="s">
        <v>812</v>
      </c>
      <c r="D41" s="513">
        <v>0</v>
      </c>
      <c r="E41" s="513">
        <v>0</v>
      </c>
    </row>
    <row r="42" spans="2:5" ht="30" x14ac:dyDescent="0.25">
      <c r="B42" s="177" t="s">
        <v>659</v>
      </c>
      <c r="C42" s="148" t="s">
        <v>813</v>
      </c>
      <c r="D42" s="513">
        <v>0</v>
      </c>
      <c r="E42" s="513">
        <v>0</v>
      </c>
    </row>
    <row r="43" spans="2:5" ht="30" x14ac:dyDescent="0.25">
      <c r="B43" s="460" t="s">
        <v>660</v>
      </c>
      <c r="C43" s="455" t="s">
        <v>661</v>
      </c>
      <c r="D43" s="513">
        <v>0</v>
      </c>
      <c r="E43" s="513">
        <v>0</v>
      </c>
    </row>
    <row r="44" spans="2:5" ht="120" x14ac:dyDescent="0.25">
      <c r="B44" s="460" t="s">
        <v>662</v>
      </c>
      <c r="C44" s="461" t="s">
        <v>663</v>
      </c>
      <c r="D44" s="516">
        <v>0</v>
      </c>
      <c r="E44" s="516">
        <v>0</v>
      </c>
    </row>
    <row r="45" spans="2:5" ht="135" x14ac:dyDescent="0.25">
      <c r="B45" s="460" t="s">
        <v>664</v>
      </c>
      <c r="C45" s="462" t="s">
        <v>665</v>
      </c>
      <c r="D45" s="516">
        <v>0</v>
      </c>
      <c r="E45" s="516">
        <v>0</v>
      </c>
    </row>
    <row r="46" spans="2:5" x14ac:dyDescent="0.25">
      <c r="B46" s="460" t="s">
        <v>666</v>
      </c>
      <c r="C46" s="455" t="s">
        <v>667</v>
      </c>
      <c r="D46" s="513">
        <v>0</v>
      </c>
      <c r="E46" s="513">
        <v>0</v>
      </c>
    </row>
    <row r="47" spans="2:5" x14ac:dyDescent="0.25">
      <c r="B47" s="460" t="s">
        <v>668</v>
      </c>
      <c r="C47" s="455" t="s">
        <v>669</v>
      </c>
      <c r="D47" s="513">
        <v>0</v>
      </c>
      <c r="E47" s="513">
        <v>0</v>
      </c>
    </row>
    <row r="48" spans="2:5" ht="30" x14ac:dyDescent="0.25">
      <c r="B48" s="460" t="s">
        <v>670</v>
      </c>
      <c r="C48" s="463" t="s">
        <v>814</v>
      </c>
      <c r="D48" s="513">
        <v>0</v>
      </c>
      <c r="E48" s="513">
        <v>0</v>
      </c>
    </row>
    <row r="49" spans="2:12" ht="30" x14ac:dyDescent="0.25">
      <c r="B49" s="460" t="s">
        <v>671</v>
      </c>
      <c r="C49" s="463" t="s">
        <v>815</v>
      </c>
      <c r="D49" s="513">
        <v>0</v>
      </c>
      <c r="E49" s="513">
        <v>0</v>
      </c>
    </row>
    <row r="50" spans="2:12" ht="30" x14ac:dyDescent="0.25">
      <c r="B50" s="460" t="s">
        <v>672</v>
      </c>
      <c r="C50" s="455" t="s">
        <v>673</v>
      </c>
      <c r="D50" s="513">
        <v>0</v>
      </c>
      <c r="E50" s="513">
        <v>0</v>
      </c>
    </row>
    <row r="51" spans="2:12" x14ac:dyDescent="0.25">
      <c r="B51" s="464" t="s">
        <v>674</v>
      </c>
      <c r="C51" s="465" t="s">
        <v>675</v>
      </c>
      <c r="D51" s="517">
        <v>0</v>
      </c>
      <c r="E51" s="517">
        <v>0</v>
      </c>
    </row>
    <row r="52" spans="2:12" x14ac:dyDescent="0.25">
      <c r="B52" s="677" t="s">
        <v>676</v>
      </c>
      <c r="C52" s="678"/>
      <c r="D52" s="678"/>
      <c r="E52" s="170"/>
    </row>
    <row r="53" spans="2:12" x14ac:dyDescent="0.25">
      <c r="B53" s="171">
        <v>23</v>
      </c>
      <c r="C53" s="466" t="s">
        <v>677</v>
      </c>
      <c r="D53" s="514">
        <v>8913920460.8324108</v>
      </c>
      <c r="E53" s="514">
        <v>9951825129.7858505</v>
      </c>
    </row>
    <row r="54" spans="2:12" x14ac:dyDescent="0.25">
      <c r="B54" s="457">
        <v>24</v>
      </c>
      <c r="C54" s="467" t="s">
        <v>619</v>
      </c>
      <c r="D54" s="345">
        <v>70809019126.873642</v>
      </c>
      <c r="E54" s="345">
        <v>74070942161.271179</v>
      </c>
    </row>
    <row r="55" spans="2:12" x14ac:dyDescent="0.25">
      <c r="B55" s="679" t="s">
        <v>678</v>
      </c>
      <c r="C55" s="679"/>
      <c r="D55" s="679"/>
      <c r="E55" s="170"/>
    </row>
    <row r="56" spans="2:12" x14ac:dyDescent="0.25">
      <c r="B56" s="171">
        <v>25</v>
      </c>
      <c r="C56" s="170" t="s">
        <v>678</v>
      </c>
      <c r="D56" s="346">
        <v>0.12588679480025977</v>
      </c>
      <c r="E56" s="346">
        <v>0.13435531990558741</v>
      </c>
    </row>
    <row r="57" spans="2:12" ht="37.5" customHeight="1" x14ac:dyDescent="0.25">
      <c r="B57" s="374" t="s">
        <v>679</v>
      </c>
      <c r="C57" s="148" t="s">
        <v>680</v>
      </c>
      <c r="D57" s="346"/>
      <c r="E57" s="346"/>
    </row>
    <row r="58" spans="2:12" ht="45" x14ac:dyDescent="0.25">
      <c r="B58" s="177" t="s">
        <v>681</v>
      </c>
      <c r="C58" s="172" t="s">
        <v>682</v>
      </c>
      <c r="D58" s="346"/>
      <c r="E58" s="346"/>
    </row>
    <row r="59" spans="2:12" x14ac:dyDescent="0.25">
      <c r="B59" s="177">
        <v>26</v>
      </c>
      <c r="C59" s="148" t="s">
        <v>816</v>
      </c>
      <c r="D59" s="346">
        <v>0</v>
      </c>
      <c r="E59" s="346">
        <v>0</v>
      </c>
    </row>
    <row r="60" spans="2:12" ht="29.25" customHeight="1" x14ac:dyDescent="0.25">
      <c r="B60" s="374" t="s">
        <v>683</v>
      </c>
      <c r="C60" s="148" t="s">
        <v>684</v>
      </c>
      <c r="D60" s="346">
        <v>0</v>
      </c>
      <c r="E60" s="346">
        <v>0</v>
      </c>
    </row>
    <row r="61" spans="2:12" ht="26.25" customHeight="1" x14ac:dyDescent="0.25">
      <c r="B61" s="374">
        <v>27</v>
      </c>
      <c r="C61" s="148" t="s">
        <v>817</v>
      </c>
      <c r="D61" s="518">
        <v>0</v>
      </c>
      <c r="E61" s="518">
        <v>0</v>
      </c>
    </row>
    <row r="62" spans="2:12" ht="31.5" customHeight="1" x14ac:dyDescent="0.25">
      <c r="B62" s="680" t="s">
        <v>818</v>
      </c>
      <c r="C62" s="681"/>
      <c r="D62" s="682"/>
      <c r="E62" s="170"/>
    </row>
    <row r="63" spans="2:12" ht="51.75" customHeight="1" x14ac:dyDescent="0.25">
      <c r="B63" s="173" t="s">
        <v>685</v>
      </c>
      <c r="C63" s="175" t="s">
        <v>686</v>
      </c>
      <c r="D63" s="176"/>
      <c r="E63" s="170"/>
      <c r="L63" s="165"/>
    </row>
    <row r="64" spans="2:12" s="24" customFormat="1" ht="31.5" customHeight="1" x14ac:dyDescent="0.25">
      <c r="B64" s="683" t="s">
        <v>687</v>
      </c>
      <c r="C64" s="684"/>
      <c r="D64" s="684"/>
      <c r="E64" s="685"/>
    </row>
    <row r="65" spans="2:13" s="24" customFormat="1" ht="45" x14ac:dyDescent="0.25">
      <c r="B65" s="374">
        <v>28</v>
      </c>
      <c r="C65" s="148" t="s">
        <v>688</v>
      </c>
      <c r="D65" s="468"/>
      <c r="E65" s="178"/>
      <c r="M65" s="83"/>
    </row>
    <row r="66" spans="2:13" s="24" customFormat="1" ht="45" x14ac:dyDescent="0.25">
      <c r="B66" s="374">
        <v>29</v>
      </c>
      <c r="C66" s="148" t="s">
        <v>689</v>
      </c>
      <c r="D66" s="176"/>
      <c r="E66" s="178"/>
      <c r="M66" s="83"/>
    </row>
    <row r="67" spans="2:13" s="24" customFormat="1" ht="75" x14ac:dyDescent="0.25">
      <c r="B67" s="374">
        <v>30</v>
      </c>
      <c r="C67" s="148" t="s">
        <v>690</v>
      </c>
      <c r="D67" s="469"/>
      <c r="E67" s="178"/>
      <c r="M67" s="83"/>
    </row>
    <row r="68" spans="2:13" s="24" customFormat="1" ht="90.75" customHeight="1" x14ac:dyDescent="0.25">
      <c r="B68" s="374" t="s">
        <v>691</v>
      </c>
      <c r="C68" s="148" t="s">
        <v>692</v>
      </c>
      <c r="D68" s="470"/>
      <c r="E68" s="178"/>
      <c r="M68" s="83"/>
    </row>
    <row r="69" spans="2:13" s="24" customFormat="1" ht="75" x14ac:dyDescent="0.25">
      <c r="B69" s="374">
        <v>31</v>
      </c>
      <c r="C69" s="148" t="s">
        <v>693</v>
      </c>
      <c r="D69" s="469"/>
      <c r="E69" s="178"/>
      <c r="M69" s="83"/>
    </row>
    <row r="70" spans="2:13" s="24" customFormat="1" ht="75" x14ac:dyDescent="0.25">
      <c r="B70" s="374" t="s">
        <v>694</v>
      </c>
      <c r="C70" s="148" t="s">
        <v>695</v>
      </c>
      <c r="D70" s="469"/>
      <c r="E70" s="178"/>
      <c r="M70" s="83"/>
    </row>
  </sheetData>
  <mergeCells count="11">
    <mergeCell ref="B35:D35"/>
    <mergeCell ref="D4:E4"/>
    <mergeCell ref="B5:C6"/>
    <mergeCell ref="B7:D7"/>
    <mergeCell ref="B15:D15"/>
    <mergeCell ref="B27:D27"/>
    <mergeCell ref="B40:D40"/>
    <mergeCell ref="B52:D52"/>
    <mergeCell ref="B55:D55"/>
    <mergeCell ref="B62:D62"/>
    <mergeCell ref="B64:E64"/>
  </mergeCells>
  <hyperlinks>
    <hyperlink ref="A1" location="Index!A1" display="Go back to index" xr:uid="{4D375591-1F08-4AFF-8B4B-F1A916274694}"/>
  </hyperlinks>
  <pageMargins left="0.51181102362204722" right="0.51181102362204722" top="0.74803149606299213" bottom="0.74803149606299213" header="0.31496062992125984" footer="0.31496062992125984"/>
  <pageSetup paperSize="9" scale="54" fitToHeight="0"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8B11F-AABB-4764-9ADE-0EA623A1AEE6}">
  <dimension ref="A1:D17"/>
  <sheetViews>
    <sheetView showGridLines="0" zoomScaleNormal="100" workbookViewId="0"/>
  </sheetViews>
  <sheetFormatPr defaultColWidth="9.140625" defaultRowHeight="15" x14ac:dyDescent="0.25"/>
  <cols>
    <col min="1" max="2" width="9.140625" style="180"/>
    <col min="3" max="3" width="32" style="180" customWidth="1"/>
    <col min="4" max="4" width="34.85546875" style="180" customWidth="1"/>
    <col min="5" max="16384" width="9.140625" style="180"/>
  </cols>
  <sheetData>
    <row r="1" spans="1:4" x14ac:dyDescent="0.25">
      <c r="A1" s="135" t="s">
        <v>843</v>
      </c>
    </row>
    <row r="2" spans="1:4" ht="18.75" customHeight="1" x14ac:dyDescent="0.25">
      <c r="A2" s="179"/>
      <c r="B2" s="695" t="s">
        <v>696</v>
      </c>
      <c r="C2" s="695"/>
      <c r="D2" s="695"/>
    </row>
    <row r="3" spans="1:4" ht="57.75" customHeight="1" x14ac:dyDescent="0.25">
      <c r="A3" s="179"/>
      <c r="B3" s="695"/>
      <c r="C3" s="695"/>
      <c r="D3" s="695"/>
    </row>
    <row r="4" spans="1:4" x14ac:dyDescent="0.25">
      <c r="D4" s="181" t="s">
        <v>51</v>
      </c>
    </row>
    <row r="5" spans="1:4" x14ac:dyDescent="0.25">
      <c r="B5" s="182"/>
      <c r="C5" s="182"/>
      <c r="D5" s="183" t="s">
        <v>621</v>
      </c>
    </row>
    <row r="6" spans="1:4" ht="45" x14ac:dyDescent="0.25">
      <c r="B6" s="198" t="s">
        <v>697</v>
      </c>
      <c r="C6" s="198" t="s">
        <v>698</v>
      </c>
      <c r="D6" s="345">
        <v>60793695581.485893</v>
      </c>
    </row>
    <row r="7" spans="1:4" x14ac:dyDescent="0.25">
      <c r="B7" s="184" t="s">
        <v>699</v>
      </c>
      <c r="C7" s="185" t="s">
        <v>700</v>
      </c>
      <c r="D7" s="344">
        <v>13631446620.620001</v>
      </c>
    </row>
    <row r="8" spans="1:4" ht="30" x14ac:dyDescent="0.25">
      <c r="B8" s="184" t="s">
        <v>701</v>
      </c>
      <c r="C8" s="185" t="s">
        <v>702</v>
      </c>
      <c r="D8" s="345">
        <v>47162248960.865891</v>
      </c>
    </row>
    <row r="9" spans="1:4" x14ac:dyDescent="0.25">
      <c r="B9" s="184" t="s">
        <v>703</v>
      </c>
      <c r="C9" s="185" t="s">
        <v>285</v>
      </c>
      <c r="D9" s="344">
        <v>12785352265.3692</v>
      </c>
    </row>
    <row r="10" spans="1:4" x14ac:dyDescent="0.25">
      <c r="B10" s="184" t="s">
        <v>704</v>
      </c>
      <c r="C10" s="185" t="s">
        <v>705</v>
      </c>
      <c r="D10" s="344">
        <v>444970878.59726</v>
      </c>
    </row>
    <row r="11" spans="1:4" ht="60" x14ac:dyDescent="0.25">
      <c r="B11" s="184" t="s">
        <v>706</v>
      </c>
      <c r="C11" s="185" t="s">
        <v>707</v>
      </c>
      <c r="D11" s="344">
        <v>0</v>
      </c>
    </row>
    <row r="12" spans="1:4" x14ac:dyDescent="0.25">
      <c r="B12" s="184" t="s">
        <v>708</v>
      </c>
      <c r="C12" s="185" t="s">
        <v>102</v>
      </c>
      <c r="D12" s="344">
        <v>5057237942.8736496</v>
      </c>
    </row>
    <row r="13" spans="1:4" ht="30" x14ac:dyDescent="0.25">
      <c r="B13" s="184" t="s">
        <v>709</v>
      </c>
      <c r="C13" s="185" t="s">
        <v>710</v>
      </c>
      <c r="D13" s="344">
        <v>0</v>
      </c>
    </row>
    <row r="14" spans="1:4" x14ac:dyDescent="0.25">
      <c r="B14" s="184" t="s">
        <v>711</v>
      </c>
      <c r="C14" s="185" t="s">
        <v>712</v>
      </c>
      <c r="D14" s="344">
        <v>0</v>
      </c>
    </row>
    <row r="15" spans="1:4" x14ac:dyDescent="0.25">
      <c r="B15" s="184" t="s">
        <v>713</v>
      </c>
      <c r="C15" s="185" t="s">
        <v>714</v>
      </c>
      <c r="D15" s="344">
        <v>28354939497.5453</v>
      </c>
    </row>
    <row r="16" spans="1:4" x14ac:dyDescent="0.25">
      <c r="B16" s="184" t="s">
        <v>715</v>
      </c>
      <c r="C16" s="185" t="s">
        <v>286</v>
      </c>
      <c r="D16" s="344">
        <v>159386259.86048099</v>
      </c>
    </row>
    <row r="17" spans="2:4" ht="45" x14ac:dyDescent="0.25">
      <c r="B17" s="184" t="s">
        <v>716</v>
      </c>
      <c r="C17" s="185" t="s">
        <v>717</v>
      </c>
      <c r="D17" s="344">
        <v>360362116.62</v>
      </c>
    </row>
  </sheetData>
  <mergeCells count="1">
    <mergeCell ref="B2:D3"/>
  </mergeCells>
  <hyperlinks>
    <hyperlink ref="A1" location="Index!A1" display="Go back to index" xr:uid="{2861B817-7CD8-4F9A-A745-6101F18E1321}"/>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A237C-0576-4071-8F3F-D997834E11DC}">
  <dimension ref="A1:U50"/>
  <sheetViews>
    <sheetView showGridLines="0" zoomScaleNormal="100" zoomScaleSheetLayoutView="20" zoomScalePageLayoutView="80" workbookViewId="0"/>
  </sheetViews>
  <sheetFormatPr defaultColWidth="9.140625" defaultRowHeight="15" x14ac:dyDescent="0.25"/>
  <cols>
    <col min="2" max="2" width="10.28515625" customWidth="1"/>
    <col min="3" max="3" width="26.5703125" customWidth="1"/>
    <col min="4" max="4" width="26" customWidth="1"/>
    <col min="5" max="5" width="23.5703125" customWidth="1"/>
    <col min="6" max="6" width="20" customWidth="1"/>
    <col min="7" max="7" width="29.42578125" customWidth="1"/>
    <col min="8" max="8" width="25.5703125" customWidth="1"/>
    <col min="9" max="9" width="26" customWidth="1"/>
    <col min="10" max="10" width="23.42578125" customWidth="1"/>
    <col min="11" max="11" width="25.140625" customWidth="1"/>
  </cols>
  <sheetData>
    <row r="1" spans="1:21" x14ac:dyDescent="0.25">
      <c r="A1" s="135" t="s">
        <v>843</v>
      </c>
    </row>
    <row r="3" spans="1:21" x14ac:dyDescent="0.25">
      <c r="B3" s="24"/>
      <c r="C3" s="24"/>
      <c r="D3" s="24"/>
      <c r="E3" s="24"/>
      <c r="F3" s="24"/>
      <c r="G3" s="24"/>
      <c r="H3" s="24"/>
      <c r="I3" s="24"/>
      <c r="J3" s="24"/>
      <c r="K3" s="24"/>
    </row>
    <row r="4" spans="1:21" x14ac:dyDescent="0.25">
      <c r="B4" s="24"/>
      <c r="C4" s="24"/>
      <c r="D4" s="24"/>
      <c r="E4" s="24"/>
      <c r="F4" s="24"/>
      <c r="G4" s="24"/>
      <c r="H4" s="24"/>
      <c r="I4" s="24"/>
      <c r="J4" s="24"/>
      <c r="K4" s="24"/>
    </row>
    <row r="5" spans="1:21" ht="15.75" x14ac:dyDescent="0.25">
      <c r="A5" s="61"/>
      <c r="B5" s="24"/>
      <c r="C5" s="24"/>
      <c r="D5" s="24"/>
      <c r="E5" s="24"/>
      <c r="F5" s="24"/>
      <c r="G5" s="24"/>
      <c r="H5" s="24"/>
      <c r="I5" s="24"/>
      <c r="J5" s="24"/>
      <c r="K5" s="24"/>
    </row>
    <row r="6" spans="1:21" ht="20.25" x14ac:dyDescent="0.25">
      <c r="A6" s="24"/>
      <c r="B6" s="4" t="s">
        <v>183</v>
      </c>
      <c r="C6" s="24"/>
      <c r="D6" s="24"/>
      <c r="E6" s="24"/>
      <c r="F6" s="24"/>
      <c r="G6" s="24"/>
      <c r="H6" s="24"/>
      <c r="I6" s="24"/>
      <c r="J6" s="24"/>
      <c r="K6" s="24"/>
    </row>
    <row r="7" spans="1:21" x14ac:dyDescent="0.25">
      <c r="A7" s="24"/>
      <c r="B7" s="62"/>
      <c r="C7" s="24"/>
      <c r="D7" s="24"/>
      <c r="E7" s="24"/>
      <c r="F7" s="24"/>
      <c r="G7" s="24"/>
      <c r="H7" s="24"/>
      <c r="I7" s="24"/>
      <c r="J7" s="24"/>
      <c r="K7" s="24"/>
    </row>
    <row r="8" spans="1:21" ht="30" x14ac:dyDescent="0.25">
      <c r="A8" s="24"/>
      <c r="C8" s="63" t="s">
        <v>184</v>
      </c>
    </row>
    <row r="9" spans="1:21" x14ac:dyDescent="0.25">
      <c r="A9" s="24"/>
      <c r="C9" s="64"/>
    </row>
    <row r="10" spans="1:21" x14ac:dyDescent="0.25">
      <c r="A10" s="818"/>
      <c r="B10" s="819"/>
      <c r="C10" s="820"/>
      <c r="D10" s="821" t="s">
        <v>51</v>
      </c>
      <c r="E10" s="821" t="s">
        <v>52</v>
      </c>
      <c r="F10" s="821" t="s">
        <v>53</v>
      </c>
      <c r="G10" s="821" t="s">
        <v>54</v>
      </c>
      <c r="H10" s="821" t="s">
        <v>55</v>
      </c>
      <c r="I10" s="821" t="s">
        <v>56</v>
      </c>
      <c r="J10" s="821" t="s">
        <v>57</v>
      </c>
      <c r="K10" s="821" t="s">
        <v>58</v>
      </c>
      <c r="L10" s="820"/>
      <c r="M10" s="820"/>
      <c r="N10" s="820"/>
      <c r="O10" s="820"/>
      <c r="P10" s="820"/>
      <c r="Q10" s="820"/>
      <c r="R10" s="820"/>
      <c r="S10" s="820"/>
      <c r="T10" s="820"/>
      <c r="U10" s="820"/>
    </row>
    <row r="11" spans="1:21" x14ac:dyDescent="0.25">
      <c r="A11" s="818"/>
      <c r="B11" s="820"/>
      <c r="C11" s="820"/>
      <c r="D11" s="822" t="s">
        <v>446</v>
      </c>
      <c r="E11" s="822"/>
      <c r="F11" s="822"/>
      <c r="G11" s="822"/>
      <c r="H11" s="823" t="s">
        <v>447</v>
      </c>
      <c r="I11" s="824"/>
      <c r="J11" s="824"/>
      <c r="K11" s="825"/>
      <c r="L11" s="820"/>
      <c r="M11" s="820"/>
      <c r="N11" s="820"/>
      <c r="O11" s="820"/>
      <c r="P11" s="820"/>
      <c r="Q11" s="820"/>
      <c r="R11" s="820"/>
      <c r="S11" s="820"/>
      <c r="T11" s="820"/>
      <c r="U11" s="820"/>
    </row>
    <row r="12" spans="1:21" ht="30" x14ac:dyDescent="0.25">
      <c r="A12" s="818"/>
      <c r="B12" s="826" t="s">
        <v>185</v>
      </c>
      <c r="C12" s="827" t="s">
        <v>186</v>
      </c>
      <c r="D12" s="828" t="s">
        <v>187</v>
      </c>
      <c r="E12" s="828" t="s">
        <v>188</v>
      </c>
      <c r="F12" s="828" t="s">
        <v>189</v>
      </c>
      <c r="G12" s="828" t="s">
        <v>190</v>
      </c>
      <c r="H12" s="828" t="s">
        <v>187</v>
      </c>
      <c r="I12" s="828" t="s">
        <v>188</v>
      </c>
      <c r="J12" s="828" t="s">
        <v>189</v>
      </c>
      <c r="K12" s="828" t="s">
        <v>190</v>
      </c>
      <c r="L12" s="820"/>
      <c r="M12" s="820"/>
      <c r="N12" s="820"/>
      <c r="O12" s="820"/>
      <c r="P12" s="820"/>
      <c r="Q12" s="820"/>
      <c r="R12" s="820"/>
      <c r="S12" s="820"/>
      <c r="T12" s="820"/>
      <c r="U12" s="820"/>
    </row>
    <row r="13" spans="1:21" ht="45.75" thickBot="1" x14ac:dyDescent="0.3">
      <c r="A13" s="818"/>
      <c r="B13" s="826" t="s">
        <v>191</v>
      </c>
      <c r="C13" s="827" t="s">
        <v>192</v>
      </c>
      <c r="D13" s="829">
        <v>0</v>
      </c>
      <c r="E13" s="829">
        <v>0</v>
      </c>
      <c r="F13" s="829">
        <v>0</v>
      </c>
      <c r="G13" s="829">
        <v>0</v>
      </c>
      <c r="H13" s="829">
        <v>0</v>
      </c>
      <c r="I13" s="829">
        <v>0</v>
      </c>
      <c r="J13" s="829">
        <v>0</v>
      </c>
      <c r="K13" s="829">
        <v>0</v>
      </c>
      <c r="L13" s="820"/>
      <c r="M13" s="820"/>
      <c r="N13" s="820"/>
      <c r="O13" s="820"/>
      <c r="P13" s="820"/>
      <c r="Q13" s="820"/>
      <c r="R13" s="820"/>
      <c r="S13" s="820"/>
      <c r="T13" s="820"/>
      <c r="U13" s="820"/>
    </row>
    <row r="14" spans="1:21" ht="15.75" thickBot="1" x14ac:dyDescent="0.3">
      <c r="A14" s="818"/>
      <c r="B14" s="830" t="s">
        <v>193</v>
      </c>
      <c r="C14" s="831"/>
      <c r="D14" s="831"/>
      <c r="E14" s="831"/>
      <c r="F14" s="831"/>
      <c r="G14" s="831"/>
      <c r="H14" s="831"/>
      <c r="I14" s="831"/>
      <c r="J14" s="831"/>
      <c r="K14" s="832"/>
      <c r="L14" s="820"/>
      <c r="M14" s="820"/>
      <c r="N14" s="820"/>
      <c r="O14" s="820"/>
      <c r="P14" s="820"/>
      <c r="Q14" s="820"/>
      <c r="R14" s="820"/>
      <c r="S14" s="820"/>
      <c r="T14" s="820"/>
      <c r="U14" s="820"/>
    </row>
    <row r="15" spans="1:21" ht="75.75" thickBot="1" x14ac:dyDescent="0.3">
      <c r="A15" s="818"/>
      <c r="B15" s="833">
        <v>1</v>
      </c>
      <c r="C15" s="834" t="s">
        <v>452</v>
      </c>
      <c r="D15" s="835"/>
      <c r="E15" s="836"/>
      <c r="F15" s="836"/>
      <c r="G15" s="837"/>
      <c r="H15" s="838">
        <v>7742913187.4520102</v>
      </c>
      <c r="I15" s="838">
        <v>8938410632.1232204</v>
      </c>
      <c r="J15" s="838">
        <v>9065939633.1780605</v>
      </c>
      <c r="K15" s="839">
        <v>9145368942.0761395</v>
      </c>
      <c r="L15" s="820"/>
      <c r="M15" s="820"/>
      <c r="N15" s="820"/>
      <c r="O15" s="820"/>
      <c r="P15" s="820"/>
      <c r="Q15" s="820"/>
      <c r="R15" s="820"/>
      <c r="S15" s="820"/>
      <c r="T15" s="820"/>
      <c r="U15" s="820"/>
    </row>
    <row r="16" spans="1:21" ht="15.75" thickBot="1" x14ac:dyDescent="0.3">
      <c r="A16" s="818"/>
      <c r="B16" s="830" t="s">
        <v>194</v>
      </c>
      <c r="C16" s="831"/>
      <c r="D16" s="831"/>
      <c r="E16" s="831"/>
      <c r="F16" s="831"/>
      <c r="G16" s="831"/>
      <c r="H16" s="831"/>
      <c r="I16" s="831"/>
      <c r="J16" s="831"/>
      <c r="K16" s="832"/>
      <c r="L16" s="820"/>
      <c r="M16" s="820"/>
      <c r="N16" s="820"/>
      <c r="O16" s="820"/>
      <c r="P16" s="820"/>
      <c r="Q16" s="820"/>
      <c r="R16" s="820"/>
      <c r="S16" s="820"/>
      <c r="T16" s="820"/>
      <c r="U16" s="820"/>
    </row>
    <row r="17" spans="1:21" ht="45.75" thickBot="1" x14ac:dyDescent="0.3">
      <c r="A17" s="818"/>
      <c r="B17" s="833">
        <v>2</v>
      </c>
      <c r="C17" s="840" t="s">
        <v>453</v>
      </c>
      <c r="D17" s="838">
        <v>0</v>
      </c>
      <c r="E17" s="838">
        <v>0</v>
      </c>
      <c r="F17" s="838">
        <v>0</v>
      </c>
      <c r="G17" s="838">
        <v>0</v>
      </c>
      <c r="H17" s="838">
        <v>0</v>
      </c>
      <c r="I17" s="838">
        <v>0</v>
      </c>
      <c r="J17" s="838">
        <v>0</v>
      </c>
      <c r="K17" s="839">
        <v>0</v>
      </c>
      <c r="L17" s="820"/>
      <c r="M17" s="820"/>
      <c r="N17" s="820"/>
      <c r="O17" s="820"/>
      <c r="P17" s="820"/>
      <c r="Q17" s="820"/>
      <c r="R17" s="820"/>
      <c r="S17" s="820"/>
      <c r="T17" s="820"/>
      <c r="U17" s="820"/>
    </row>
    <row r="18" spans="1:21" ht="15.75" thickBot="1" x14ac:dyDescent="0.3">
      <c r="A18" s="818"/>
      <c r="B18" s="833">
        <v>3</v>
      </c>
      <c r="C18" s="841" t="s">
        <v>195</v>
      </c>
      <c r="D18" s="838">
        <v>0</v>
      </c>
      <c r="E18" s="838">
        <v>0</v>
      </c>
      <c r="F18" s="838">
        <v>0</v>
      </c>
      <c r="G18" s="838">
        <v>0</v>
      </c>
      <c r="H18" s="838">
        <v>0</v>
      </c>
      <c r="I18" s="838">
        <v>0</v>
      </c>
      <c r="J18" s="838">
        <v>0</v>
      </c>
      <c r="K18" s="839">
        <v>0</v>
      </c>
      <c r="L18" s="820"/>
      <c r="M18" s="820"/>
      <c r="N18" s="820"/>
      <c r="O18" s="820"/>
      <c r="P18" s="820"/>
      <c r="Q18" s="820"/>
      <c r="R18" s="820"/>
      <c r="S18" s="820"/>
      <c r="T18" s="820"/>
      <c r="U18" s="820"/>
    </row>
    <row r="19" spans="1:21" ht="15.75" thickBot="1" x14ac:dyDescent="0.3">
      <c r="A19" s="818"/>
      <c r="B19" s="833">
        <v>4</v>
      </c>
      <c r="C19" s="841" t="s">
        <v>196</v>
      </c>
      <c r="D19" s="838">
        <v>0</v>
      </c>
      <c r="E19" s="838">
        <v>0</v>
      </c>
      <c r="F19" s="838">
        <v>0</v>
      </c>
      <c r="G19" s="838">
        <v>0</v>
      </c>
      <c r="H19" s="838">
        <v>0</v>
      </c>
      <c r="I19" s="838">
        <v>0</v>
      </c>
      <c r="J19" s="838">
        <v>0</v>
      </c>
      <c r="K19" s="839">
        <v>0</v>
      </c>
      <c r="L19" s="820"/>
      <c r="M19" s="820"/>
      <c r="N19" s="820"/>
      <c r="O19" s="820"/>
      <c r="P19" s="820"/>
      <c r="Q19" s="820"/>
      <c r="R19" s="820"/>
      <c r="S19" s="820"/>
      <c r="T19" s="820"/>
      <c r="U19" s="820"/>
    </row>
    <row r="20" spans="1:21" ht="30.75" thickBot="1" x14ac:dyDescent="0.3">
      <c r="A20" s="818"/>
      <c r="B20" s="833">
        <v>5</v>
      </c>
      <c r="C20" s="840" t="s">
        <v>454</v>
      </c>
      <c r="D20" s="838">
        <v>2424884571.85355</v>
      </c>
      <c r="E20" s="838">
        <v>163993698.630137</v>
      </c>
      <c r="F20" s="838">
        <v>1042662049.1396199</v>
      </c>
      <c r="G20" s="838">
        <v>0</v>
      </c>
      <c r="H20" s="838">
        <v>2424884571.85355</v>
      </c>
      <c r="I20" s="838">
        <v>163993698.630137</v>
      </c>
      <c r="J20" s="838">
        <v>1042662049.1396199</v>
      </c>
      <c r="K20" s="842">
        <v>1042662049.1396199</v>
      </c>
      <c r="L20" s="820"/>
      <c r="M20" s="820"/>
      <c r="N20" s="820"/>
      <c r="O20" s="820"/>
      <c r="P20" s="820"/>
      <c r="Q20" s="820"/>
      <c r="R20" s="820"/>
      <c r="S20" s="820"/>
      <c r="T20" s="820"/>
      <c r="U20" s="820"/>
    </row>
    <row r="21" spans="1:21" ht="60.75" thickBot="1" x14ac:dyDescent="0.3">
      <c r="A21" s="818"/>
      <c r="B21" s="833">
        <v>6</v>
      </c>
      <c r="C21" s="843" t="s">
        <v>455</v>
      </c>
      <c r="D21" s="844">
        <v>0</v>
      </c>
      <c r="E21" s="844">
        <v>0</v>
      </c>
      <c r="F21" s="844">
        <v>0</v>
      </c>
      <c r="G21" s="844">
        <v>0</v>
      </c>
      <c r="H21" s="844">
        <v>0</v>
      </c>
      <c r="I21" s="844">
        <v>0</v>
      </c>
      <c r="J21" s="844">
        <v>0</v>
      </c>
      <c r="K21" s="842">
        <v>0</v>
      </c>
      <c r="L21" s="820"/>
      <c r="M21" s="820"/>
      <c r="N21" s="820"/>
      <c r="O21" s="820"/>
      <c r="P21" s="820"/>
      <c r="Q21" s="820"/>
      <c r="R21" s="820"/>
      <c r="S21" s="820"/>
      <c r="T21" s="820"/>
      <c r="U21" s="820"/>
    </row>
    <row r="22" spans="1:21" ht="30.75" thickBot="1" x14ac:dyDescent="0.3">
      <c r="A22" s="818"/>
      <c r="B22" s="845">
        <v>7</v>
      </c>
      <c r="C22" s="846" t="s">
        <v>456</v>
      </c>
      <c r="D22" s="847">
        <v>0</v>
      </c>
      <c r="E22" s="847">
        <v>0</v>
      </c>
      <c r="F22" s="847">
        <v>0</v>
      </c>
      <c r="G22" s="847">
        <v>0</v>
      </c>
      <c r="H22" s="848">
        <v>0</v>
      </c>
      <c r="I22" s="848">
        <v>0</v>
      </c>
      <c r="J22" s="848">
        <v>0</v>
      </c>
      <c r="K22" s="842">
        <v>0</v>
      </c>
      <c r="L22" s="820"/>
      <c r="M22" s="820"/>
      <c r="N22" s="820"/>
      <c r="O22" s="820"/>
      <c r="P22" s="820"/>
      <c r="Q22" s="820"/>
      <c r="R22" s="820"/>
      <c r="S22" s="820"/>
      <c r="T22" s="820"/>
      <c r="U22" s="820"/>
    </row>
    <row r="23" spans="1:21" ht="15.75" thickBot="1" x14ac:dyDescent="0.3">
      <c r="A23" s="818"/>
      <c r="B23" s="849">
        <v>8</v>
      </c>
      <c r="C23" s="846" t="s">
        <v>457</v>
      </c>
      <c r="D23" s="844">
        <v>2424884571.85355</v>
      </c>
      <c r="E23" s="844">
        <v>163993698.630137</v>
      </c>
      <c r="F23" s="844">
        <v>1042662049.1396199</v>
      </c>
      <c r="G23" s="844">
        <v>0</v>
      </c>
      <c r="H23" s="848">
        <v>2424884571.85355</v>
      </c>
      <c r="I23" s="848">
        <v>163993698.630137</v>
      </c>
      <c r="J23" s="848">
        <v>1042662049.1396199</v>
      </c>
      <c r="K23" s="850">
        <v>0</v>
      </c>
      <c r="L23" s="820"/>
      <c r="M23" s="820"/>
      <c r="N23" s="820"/>
      <c r="O23" s="820"/>
      <c r="P23" s="820"/>
      <c r="Q23" s="820"/>
      <c r="R23" s="820"/>
      <c r="S23" s="820"/>
      <c r="T23" s="820"/>
      <c r="U23" s="820"/>
    </row>
    <row r="24" spans="1:21" ht="15.75" thickBot="1" x14ac:dyDescent="0.3">
      <c r="A24" s="818"/>
      <c r="B24" s="849">
        <v>9</v>
      </c>
      <c r="C24" s="846" t="s">
        <v>458</v>
      </c>
      <c r="D24" s="851"/>
      <c r="E24" s="852"/>
      <c r="F24" s="852"/>
      <c r="G24" s="853"/>
      <c r="H24" s="848">
        <v>26398657.260292999</v>
      </c>
      <c r="I24" s="848">
        <v>143431347.58625999</v>
      </c>
      <c r="J24" s="848">
        <v>0</v>
      </c>
      <c r="K24" s="842">
        <v>118974717.527384</v>
      </c>
      <c r="L24" s="820"/>
      <c r="M24" s="820"/>
      <c r="N24" s="820"/>
      <c r="O24" s="820"/>
      <c r="P24" s="820"/>
      <c r="Q24" s="820"/>
      <c r="R24" s="820"/>
      <c r="S24" s="820"/>
      <c r="T24" s="820"/>
      <c r="U24" s="820"/>
    </row>
    <row r="25" spans="1:21" ht="15.75" thickBot="1" x14ac:dyDescent="0.3">
      <c r="A25" s="818"/>
      <c r="B25" s="849">
        <v>10</v>
      </c>
      <c r="C25" s="854" t="s">
        <v>459</v>
      </c>
      <c r="D25" s="847">
        <v>4613593083.2463303</v>
      </c>
      <c r="E25" s="847">
        <v>3071033600.1252699</v>
      </c>
      <c r="F25" s="847">
        <v>4202477507.89852</v>
      </c>
      <c r="G25" s="847">
        <v>4485533709.4803896</v>
      </c>
      <c r="H25" s="847">
        <v>1492690088.4593401</v>
      </c>
      <c r="I25" s="847">
        <v>1154975110.88749</v>
      </c>
      <c r="J25" s="847">
        <v>1489945219.3910401</v>
      </c>
      <c r="K25" s="842">
        <v>1745869093.3659799</v>
      </c>
      <c r="L25" s="820"/>
      <c r="M25" s="820"/>
      <c r="N25" s="820"/>
      <c r="O25" s="820"/>
      <c r="P25" s="820"/>
      <c r="Q25" s="820"/>
      <c r="R25" s="820"/>
      <c r="S25" s="820"/>
      <c r="T25" s="820"/>
      <c r="U25" s="820"/>
    </row>
    <row r="26" spans="1:21" ht="60.75" thickBot="1" x14ac:dyDescent="0.3">
      <c r="A26" s="818"/>
      <c r="B26" s="833">
        <v>11</v>
      </c>
      <c r="C26" s="841" t="s">
        <v>460</v>
      </c>
      <c r="D26" s="838">
        <v>3428830718.4464102</v>
      </c>
      <c r="E26" s="838">
        <v>1945775679.38572</v>
      </c>
      <c r="F26" s="838">
        <v>2898397193.8868399</v>
      </c>
      <c r="G26" s="838">
        <v>3140156288.0718098</v>
      </c>
      <c r="H26" s="838">
        <v>1374213851.9793401</v>
      </c>
      <c r="I26" s="838">
        <v>1042449318.81353</v>
      </c>
      <c r="J26" s="838">
        <v>1359537187.9898701</v>
      </c>
      <c r="K26" s="842">
        <v>1611331351.2251201</v>
      </c>
      <c r="L26" s="820"/>
      <c r="M26" s="820"/>
      <c r="N26" s="820"/>
      <c r="O26" s="820"/>
      <c r="P26" s="820"/>
      <c r="Q26" s="820"/>
      <c r="R26" s="820"/>
      <c r="S26" s="820"/>
      <c r="T26" s="820"/>
      <c r="U26" s="820"/>
    </row>
    <row r="27" spans="1:21" ht="30.75" thickBot="1" x14ac:dyDescent="0.3">
      <c r="A27" s="818"/>
      <c r="B27" s="833">
        <v>12</v>
      </c>
      <c r="C27" s="841" t="s">
        <v>461</v>
      </c>
      <c r="D27" s="838">
        <v>0</v>
      </c>
      <c r="E27" s="838">
        <v>0</v>
      </c>
      <c r="F27" s="838">
        <v>0</v>
      </c>
      <c r="G27" s="838">
        <v>0</v>
      </c>
      <c r="H27" s="838">
        <v>0</v>
      </c>
      <c r="I27" s="838">
        <v>0</v>
      </c>
      <c r="J27" s="838">
        <v>0</v>
      </c>
      <c r="K27" s="842">
        <v>0</v>
      </c>
      <c r="L27" s="820"/>
      <c r="M27" s="820"/>
      <c r="N27" s="820"/>
      <c r="O27" s="820"/>
      <c r="P27" s="820"/>
      <c r="Q27" s="820"/>
      <c r="R27" s="820"/>
      <c r="S27" s="820"/>
      <c r="T27" s="820"/>
      <c r="U27" s="820"/>
    </row>
    <row r="28" spans="1:21" ht="15.75" thickBot="1" x14ac:dyDescent="0.3">
      <c r="A28" s="818"/>
      <c r="B28" s="833">
        <v>13</v>
      </c>
      <c r="C28" s="841" t="s">
        <v>462</v>
      </c>
      <c r="D28" s="838">
        <v>1184762364.7999201</v>
      </c>
      <c r="E28" s="838">
        <v>1125257920.7395501</v>
      </c>
      <c r="F28" s="838">
        <v>1304080314.0116799</v>
      </c>
      <c r="G28" s="838">
        <v>1345377421.4085801</v>
      </c>
      <c r="H28" s="838">
        <v>118476236.479995</v>
      </c>
      <c r="I28" s="838">
        <v>112525792.073962</v>
      </c>
      <c r="J28" s="838">
        <v>130408031.40117</v>
      </c>
      <c r="K28" s="842">
        <v>134537742.140865</v>
      </c>
      <c r="L28" s="820"/>
      <c r="M28" s="820"/>
      <c r="N28" s="820"/>
      <c r="O28" s="820"/>
      <c r="P28" s="820"/>
      <c r="Q28" s="820"/>
      <c r="R28" s="820"/>
      <c r="S28" s="820"/>
      <c r="T28" s="820"/>
      <c r="U28" s="820"/>
    </row>
    <row r="29" spans="1:21" ht="30.75" thickBot="1" x14ac:dyDescent="0.3">
      <c r="A29" s="818"/>
      <c r="B29" s="833">
        <v>14</v>
      </c>
      <c r="C29" s="840" t="s">
        <v>463</v>
      </c>
      <c r="D29" s="838">
        <v>143375816.80333301</v>
      </c>
      <c r="E29" s="838">
        <v>1753028483.4611101</v>
      </c>
      <c r="F29" s="838">
        <v>1214604704.0631101</v>
      </c>
      <c r="G29" s="838">
        <v>710014953.49567997</v>
      </c>
      <c r="H29" s="838">
        <v>143375816.80333301</v>
      </c>
      <c r="I29" s="838">
        <v>208332633.09</v>
      </c>
      <c r="J29" s="838">
        <v>153774748.063115</v>
      </c>
      <c r="K29" s="842">
        <v>294647976.05258399</v>
      </c>
      <c r="L29" s="855"/>
      <c r="M29" s="855"/>
      <c r="N29" s="855"/>
      <c r="O29" s="855"/>
      <c r="P29" s="855"/>
      <c r="Q29" s="855"/>
      <c r="R29" s="855"/>
      <c r="S29" s="855"/>
      <c r="T29" s="855"/>
      <c r="U29" s="855"/>
    </row>
    <row r="30" spans="1:21" ht="30.75" thickBot="1" x14ac:dyDescent="0.3">
      <c r="A30" s="818"/>
      <c r="B30" s="833">
        <v>15</v>
      </c>
      <c r="C30" s="840" t="s">
        <v>464</v>
      </c>
      <c r="D30" s="844">
        <v>1207338741.19013</v>
      </c>
      <c r="E30" s="844">
        <v>311664600</v>
      </c>
      <c r="F30" s="844">
        <v>535677998.58019203</v>
      </c>
      <c r="G30" s="844">
        <v>2015354680.5</v>
      </c>
      <c r="H30" s="844">
        <v>1207338741.19013</v>
      </c>
      <c r="I30" s="844">
        <v>311664600</v>
      </c>
      <c r="J30" s="844">
        <v>535677998.58019203</v>
      </c>
      <c r="K30" s="842">
        <v>2015354680.5</v>
      </c>
      <c r="L30" s="820"/>
      <c r="M30" s="820"/>
      <c r="N30" s="820"/>
      <c r="O30" s="820"/>
      <c r="P30" s="820"/>
      <c r="Q30" s="820"/>
      <c r="R30" s="820"/>
      <c r="S30" s="820"/>
      <c r="T30" s="820"/>
      <c r="U30" s="820"/>
    </row>
    <row r="31" spans="1:21" ht="15.75" thickBot="1" x14ac:dyDescent="0.3">
      <c r="A31" s="818"/>
      <c r="B31" s="833">
        <v>16</v>
      </c>
      <c r="C31" s="840" t="s">
        <v>197</v>
      </c>
      <c r="D31" s="835"/>
      <c r="E31" s="836"/>
      <c r="F31" s="836"/>
      <c r="G31" s="837"/>
      <c r="H31" s="838">
        <v>1377113215.2537601</v>
      </c>
      <c r="I31" s="838">
        <v>663428580.67625999</v>
      </c>
      <c r="J31" s="838">
        <v>689452746.64330697</v>
      </c>
      <c r="K31" s="842">
        <v>2428977374.0799699</v>
      </c>
      <c r="L31" s="820"/>
      <c r="M31" s="820"/>
      <c r="N31" s="820"/>
      <c r="O31" s="820"/>
      <c r="P31" s="820"/>
      <c r="Q31" s="820"/>
      <c r="R31" s="820"/>
      <c r="S31" s="820"/>
      <c r="T31" s="820"/>
      <c r="U31" s="820"/>
    </row>
    <row r="32" spans="1:21" ht="15.75" thickBot="1" x14ac:dyDescent="0.3">
      <c r="A32" s="818"/>
      <c r="B32" s="830" t="s">
        <v>198</v>
      </c>
      <c r="C32" s="831"/>
      <c r="D32" s="831"/>
      <c r="E32" s="831"/>
      <c r="F32" s="831"/>
      <c r="G32" s="831"/>
      <c r="H32" s="831"/>
      <c r="I32" s="831"/>
      <c r="J32" s="831"/>
      <c r="K32" s="832"/>
      <c r="L32" s="820"/>
      <c r="M32" s="820"/>
      <c r="N32" s="820"/>
      <c r="O32" s="820"/>
      <c r="P32" s="820"/>
      <c r="Q32" s="820"/>
      <c r="R32" s="820"/>
      <c r="S32" s="820"/>
      <c r="T32" s="820"/>
      <c r="U32" s="820"/>
    </row>
    <row r="33" spans="1:21" ht="30.75" thickBot="1" x14ac:dyDescent="0.3">
      <c r="A33" s="818"/>
      <c r="B33" s="833">
        <v>17</v>
      </c>
      <c r="C33" s="840" t="s">
        <v>465</v>
      </c>
      <c r="D33" s="838">
        <v>0</v>
      </c>
      <c r="E33" s="838">
        <v>0</v>
      </c>
      <c r="F33" s="838">
        <v>0</v>
      </c>
      <c r="G33" s="838">
        <v>0</v>
      </c>
      <c r="H33" s="838">
        <v>49440342.151891001</v>
      </c>
      <c r="I33" s="838">
        <v>21007806.983995002</v>
      </c>
      <c r="J33" s="838">
        <v>0</v>
      </c>
      <c r="K33" s="842">
        <v>0</v>
      </c>
      <c r="L33" s="820"/>
      <c r="M33" s="820"/>
      <c r="N33" s="820"/>
      <c r="O33" s="820"/>
      <c r="P33" s="820"/>
      <c r="Q33" s="820"/>
      <c r="R33" s="820"/>
      <c r="S33" s="820"/>
      <c r="T33" s="820"/>
      <c r="U33" s="820"/>
    </row>
    <row r="34" spans="1:21" ht="30.75" thickBot="1" x14ac:dyDescent="0.3">
      <c r="A34" s="818"/>
      <c r="B34" s="833">
        <v>18</v>
      </c>
      <c r="C34" s="840" t="s">
        <v>466</v>
      </c>
      <c r="D34" s="838">
        <v>940138123.44100106</v>
      </c>
      <c r="E34" s="838">
        <v>589240491.90150297</v>
      </c>
      <c r="F34" s="838">
        <v>1326958539.9655499</v>
      </c>
      <c r="G34" s="838">
        <v>674393677.62238896</v>
      </c>
      <c r="H34" s="838">
        <v>475788066.189219</v>
      </c>
      <c r="I34" s="838">
        <v>219425635.874989</v>
      </c>
      <c r="J34" s="838">
        <v>587901286.80518794</v>
      </c>
      <c r="K34" s="842">
        <v>255369435.22180301</v>
      </c>
      <c r="L34" s="820"/>
      <c r="M34" s="820"/>
      <c r="N34" s="820"/>
      <c r="O34" s="820"/>
      <c r="P34" s="820"/>
      <c r="Q34" s="820"/>
      <c r="R34" s="820"/>
      <c r="S34" s="820"/>
      <c r="T34" s="820"/>
      <c r="U34" s="820"/>
    </row>
    <row r="35" spans="1:21" ht="15.75" thickBot="1" x14ac:dyDescent="0.3">
      <c r="A35" s="818"/>
      <c r="B35" s="856">
        <v>19</v>
      </c>
      <c r="C35" s="834" t="s">
        <v>467</v>
      </c>
      <c r="D35" s="857">
        <v>1383962133.1407399</v>
      </c>
      <c r="E35" s="857">
        <v>2190163064.0561399</v>
      </c>
      <c r="F35" s="857">
        <v>1428703061.5302</v>
      </c>
      <c r="G35" s="857">
        <v>1078296721.6265099</v>
      </c>
      <c r="H35" s="857">
        <v>1309138379.44242</v>
      </c>
      <c r="I35" s="857">
        <v>1029221617.71539</v>
      </c>
      <c r="J35" s="857">
        <v>1060740551.18401</v>
      </c>
      <c r="K35" s="476">
        <v>414796482.386868</v>
      </c>
      <c r="L35" s="820"/>
      <c r="M35" s="820"/>
      <c r="N35" s="820"/>
      <c r="O35" s="820"/>
      <c r="P35" s="820"/>
      <c r="Q35" s="820"/>
      <c r="R35" s="820"/>
      <c r="S35" s="820"/>
      <c r="T35" s="820"/>
      <c r="U35" s="820"/>
    </row>
    <row r="36" spans="1:21" x14ac:dyDescent="0.25">
      <c r="A36" s="818"/>
      <c r="B36" s="858" t="s">
        <v>199</v>
      </c>
      <c r="C36" s="859" t="s">
        <v>468</v>
      </c>
      <c r="D36" s="860"/>
      <c r="E36" s="861"/>
      <c r="F36" s="861"/>
      <c r="G36" s="862"/>
      <c r="H36" s="863">
        <v>0</v>
      </c>
      <c r="I36" s="863">
        <v>0</v>
      </c>
      <c r="J36" s="863"/>
      <c r="K36" s="863">
        <v>0</v>
      </c>
      <c r="L36" s="820"/>
      <c r="M36" s="820"/>
      <c r="N36" s="820"/>
      <c r="O36" s="820"/>
      <c r="P36" s="820"/>
      <c r="Q36" s="820"/>
      <c r="R36" s="820"/>
      <c r="S36" s="820"/>
      <c r="T36" s="820"/>
      <c r="U36" s="820"/>
    </row>
    <row r="37" spans="1:21" ht="15.75" thickBot="1" x14ac:dyDescent="0.3">
      <c r="A37" s="818"/>
      <c r="B37" s="864"/>
      <c r="C37" s="865"/>
      <c r="D37" s="866"/>
      <c r="E37" s="867"/>
      <c r="F37" s="867"/>
      <c r="G37" s="868"/>
      <c r="H37" s="865"/>
      <c r="I37" s="865"/>
      <c r="J37" s="865"/>
      <c r="K37" s="865"/>
      <c r="L37" s="820"/>
      <c r="M37" s="820"/>
      <c r="N37" s="820"/>
      <c r="O37" s="820"/>
      <c r="P37" s="820"/>
      <c r="Q37" s="820"/>
      <c r="R37" s="820"/>
      <c r="S37" s="820"/>
      <c r="T37" s="820"/>
      <c r="U37" s="820"/>
    </row>
    <row r="38" spans="1:21" x14ac:dyDescent="0.25">
      <c r="A38" s="818"/>
      <c r="B38" s="858" t="s">
        <v>200</v>
      </c>
      <c r="C38" s="859" t="s">
        <v>469</v>
      </c>
      <c r="D38" s="860"/>
      <c r="E38" s="861"/>
      <c r="F38" s="861"/>
      <c r="G38" s="862"/>
      <c r="H38" s="863">
        <v>0</v>
      </c>
      <c r="I38" s="863">
        <v>0</v>
      </c>
      <c r="J38" s="863">
        <v>0</v>
      </c>
      <c r="K38" s="863">
        <v>0</v>
      </c>
      <c r="L38" s="820"/>
      <c r="M38" s="820"/>
      <c r="N38" s="820"/>
      <c r="O38" s="820"/>
      <c r="P38" s="820"/>
      <c r="Q38" s="820"/>
      <c r="R38" s="820"/>
      <c r="S38" s="820"/>
      <c r="T38" s="820"/>
      <c r="U38" s="820"/>
    </row>
    <row r="39" spans="1:21" ht="15.75" thickBot="1" x14ac:dyDescent="0.3">
      <c r="A39" s="818"/>
      <c r="B39" s="864"/>
      <c r="C39" s="865"/>
      <c r="D39" s="866"/>
      <c r="E39" s="867"/>
      <c r="F39" s="867"/>
      <c r="G39" s="868"/>
      <c r="H39" s="865"/>
      <c r="I39" s="865"/>
      <c r="J39" s="865"/>
      <c r="K39" s="865"/>
      <c r="L39" s="820"/>
      <c r="M39" s="820"/>
      <c r="N39" s="820"/>
      <c r="O39" s="820"/>
      <c r="P39" s="820"/>
      <c r="Q39" s="820"/>
      <c r="R39" s="820"/>
      <c r="S39" s="820"/>
      <c r="T39" s="820"/>
      <c r="U39" s="820"/>
    </row>
    <row r="40" spans="1:21" ht="15.75" thickBot="1" x14ac:dyDescent="0.3">
      <c r="A40" s="818"/>
      <c r="B40" s="856">
        <v>20</v>
      </c>
      <c r="C40" s="834" t="s">
        <v>201</v>
      </c>
      <c r="D40" s="857">
        <v>2324100256.5817399</v>
      </c>
      <c r="E40" s="857">
        <v>2779403555.9576402</v>
      </c>
      <c r="F40" s="857">
        <v>2755661601.4957399</v>
      </c>
      <c r="G40" s="857">
        <v>1752690399.2488999</v>
      </c>
      <c r="H40" s="857">
        <v>0</v>
      </c>
      <c r="I40" s="857">
        <v>0</v>
      </c>
      <c r="J40" s="857">
        <v>0</v>
      </c>
      <c r="K40" s="476">
        <v>0</v>
      </c>
      <c r="L40" s="820"/>
      <c r="M40" s="820"/>
      <c r="N40" s="820"/>
      <c r="O40" s="820"/>
      <c r="P40" s="820"/>
      <c r="Q40" s="820"/>
      <c r="R40" s="820"/>
      <c r="S40" s="820"/>
      <c r="T40" s="820"/>
      <c r="U40" s="820"/>
    </row>
    <row r="41" spans="1:21" x14ac:dyDescent="0.25">
      <c r="A41" s="818"/>
      <c r="B41" s="858" t="s">
        <v>179</v>
      </c>
      <c r="C41" s="869" t="s">
        <v>202</v>
      </c>
      <c r="D41" s="863">
        <v>0</v>
      </c>
      <c r="E41" s="863">
        <v>0</v>
      </c>
      <c r="F41" s="863">
        <v>0</v>
      </c>
      <c r="G41" s="863">
        <v>0</v>
      </c>
      <c r="H41" s="863">
        <v>0</v>
      </c>
      <c r="I41" s="863">
        <v>0</v>
      </c>
      <c r="J41" s="863">
        <v>0</v>
      </c>
      <c r="K41" s="863">
        <v>0</v>
      </c>
      <c r="L41" s="820"/>
      <c r="M41" s="820"/>
      <c r="N41" s="820"/>
      <c r="O41" s="820"/>
      <c r="P41" s="820"/>
      <c r="Q41" s="820"/>
      <c r="R41" s="820"/>
      <c r="S41" s="820"/>
      <c r="T41" s="820"/>
      <c r="U41" s="820"/>
    </row>
    <row r="42" spans="1:21" ht="15.75" thickBot="1" x14ac:dyDescent="0.3">
      <c r="A42" s="818"/>
      <c r="B42" s="864"/>
      <c r="C42" s="870"/>
      <c r="D42" s="865"/>
      <c r="E42" s="871"/>
      <c r="F42" s="871"/>
      <c r="G42" s="871"/>
      <c r="H42" s="865"/>
      <c r="I42" s="865"/>
      <c r="J42" s="865"/>
      <c r="K42" s="865"/>
      <c r="L42" s="820"/>
      <c r="M42" s="820"/>
      <c r="N42" s="820"/>
      <c r="O42" s="820"/>
      <c r="P42" s="820"/>
      <c r="Q42" s="820"/>
      <c r="R42" s="820"/>
      <c r="S42" s="820"/>
      <c r="T42" s="820"/>
      <c r="U42" s="820"/>
    </row>
    <row r="43" spans="1:21" x14ac:dyDescent="0.25">
      <c r="A43" s="818"/>
      <c r="B43" s="858" t="s">
        <v>180</v>
      </c>
      <c r="C43" s="869" t="s">
        <v>203</v>
      </c>
      <c r="D43" s="863">
        <v>0</v>
      </c>
      <c r="E43" s="863">
        <v>0</v>
      </c>
      <c r="F43" s="863">
        <v>0</v>
      </c>
      <c r="G43" s="863">
        <v>0</v>
      </c>
      <c r="H43" s="863">
        <v>0</v>
      </c>
      <c r="I43" s="863">
        <v>0</v>
      </c>
      <c r="J43" s="863">
        <v>0</v>
      </c>
      <c r="K43" s="863">
        <v>0</v>
      </c>
      <c r="L43" s="820"/>
      <c r="M43" s="820"/>
      <c r="N43" s="820"/>
      <c r="O43" s="820"/>
      <c r="P43" s="820"/>
      <c r="Q43" s="820"/>
      <c r="R43" s="820"/>
      <c r="S43" s="820"/>
      <c r="T43" s="820"/>
      <c r="U43" s="820"/>
    </row>
    <row r="44" spans="1:21" ht="15.75" thickBot="1" x14ac:dyDescent="0.3">
      <c r="A44" s="818"/>
      <c r="B44" s="864"/>
      <c r="C44" s="870"/>
      <c r="D44" s="865"/>
      <c r="E44" s="865"/>
      <c r="F44" s="865"/>
      <c r="G44" s="865"/>
      <c r="H44" s="865"/>
      <c r="I44" s="865"/>
      <c r="J44" s="865"/>
      <c r="K44" s="865"/>
      <c r="L44" s="820"/>
      <c r="M44" s="820"/>
      <c r="N44" s="820"/>
      <c r="O44" s="820"/>
      <c r="P44" s="820"/>
      <c r="Q44" s="820"/>
      <c r="R44" s="820"/>
      <c r="S44" s="820"/>
      <c r="T44" s="820"/>
      <c r="U44" s="820"/>
    </row>
    <row r="45" spans="1:21" x14ac:dyDescent="0.25">
      <c r="A45" s="818"/>
      <c r="B45" s="858" t="s">
        <v>181</v>
      </c>
      <c r="C45" s="869" t="s">
        <v>204</v>
      </c>
      <c r="D45" s="863">
        <v>5872351395.2708902</v>
      </c>
      <c r="E45" s="863">
        <v>4780972876.0232697</v>
      </c>
      <c r="F45" s="863">
        <v>2755661601.4957399</v>
      </c>
      <c r="G45" s="863">
        <v>3262542497.3782401</v>
      </c>
      <c r="H45" s="863">
        <v>3668733575.56707</v>
      </c>
      <c r="I45" s="863">
        <v>2539310121.1487498</v>
      </c>
      <c r="J45" s="863">
        <v>3297283675.9783902</v>
      </c>
      <c r="K45" s="863">
        <v>1340331835.21734</v>
      </c>
      <c r="L45" s="820"/>
      <c r="M45" s="820"/>
      <c r="N45" s="820"/>
      <c r="O45" s="820"/>
      <c r="P45" s="820"/>
      <c r="Q45" s="820"/>
      <c r="R45" s="820"/>
      <c r="S45" s="820"/>
      <c r="T45" s="820"/>
      <c r="U45" s="820"/>
    </row>
    <row r="46" spans="1:21" x14ac:dyDescent="0.25">
      <c r="A46" s="818"/>
      <c r="B46" s="872"/>
      <c r="C46" s="873"/>
      <c r="D46" s="874"/>
      <c r="E46" s="874"/>
      <c r="F46" s="874"/>
      <c r="G46" s="874"/>
      <c r="H46" s="874"/>
      <c r="I46" s="874"/>
      <c r="J46" s="874"/>
      <c r="K46" s="874"/>
      <c r="L46" s="820"/>
      <c r="M46" s="820"/>
      <c r="N46" s="820"/>
      <c r="O46" s="820"/>
      <c r="P46" s="820"/>
      <c r="Q46" s="820"/>
      <c r="R46" s="820"/>
      <c r="S46" s="820"/>
      <c r="T46" s="820"/>
      <c r="U46" s="820"/>
    </row>
    <row r="47" spans="1:21" x14ac:dyDescent="0.25">
      <c r="A47" s="818"/>
      <c r="B47" s="699" t="s">
        <v>205</v>
      </c>
      <c r="C47" s="700"/>
      <c r="D47" s="700"/>
      <c r="E47" s="700"/>
      <c r="F47" s="700"/>
      <c r="G47" s="700"/>
      <c r="H47" s="700"/>
      <c r="I47" s="700"/>
      <c r="J47" s="700"/>
      <c r="K47" s="701"/>
      <c r="L47" s="820"/>
      <c r="M47" s="820"/>
      <c r="N47" s="820"/>
      <c r="O47" s="820"/>
      <c r="P47" s="820"/>
      <c r="Q47" s="820"/>
      <c r="R47" s="820"/>
      <c r="S47" s="820"/>
      <c r="T47" s="820"/>
      <c r="U47" s="820"/>
    </row>
    <row r="48" spans="1:21" ht="15.75" thickBot="1" x14ac:dyDescent="0.3">
      <c r="A48" s="818"/>
      <c r="B48" s="477">
        <v>21</v>
      </c>
      <c r="C48" s="478" t="s">
        <v>471</v>
      </c>
      <c r="D48" s="702"/>
      <c r="E48" s="703"/>
      <c r="F48" s="703"/>
      <c r="G48" s="704"/>
      <c r="H48" s="875">
        <v>7742913187.4520102</v>
      </c>
      <c r="I48" s="876">
        <v>5934606907.7851295</v>
      </c>
      <c r="J48" s="876">
        <v>9065939633.1780605</v>
      </c>
      <c r="K48" s="877">
        <v>6106907434.7470198</v>
      </c>
      <c r="L48" s="820"/>
      <c r="M48" s="820"/>
      <c r="N48" s="820"/>
      <c r="O48" s="820"/>
      <c r="P48" s="820"/>
      <c r="Q48" s="820"/>
      <c r="R48" s="820"/>
      <c r="S48" s="820"/>
      <c r="T48" s="820"/>
      <c r="U48" s="820"/>
    </row>
    <row r="49" spans="1:21" ht="15.75" thickBot="1" x14ac:dyDescent="0.3">
      <c r="A49" s="818"/>
      <c r="B49" s="479">
        <v>22</v>
      </c>
      <c r="C49" s="480" t="s">
        <v>206</v>
      </c>
      <c r="D49" s="696"/>
      <c r="E49" s="697"/>
      <c r="F49" s="697"/>
      <c r="G49" s="698"/>
      <c r="H49" s="878">
        <v>3460321087.7831101</v>
      </c>
      <c r="I49" s="878">
        <v>712742329.61951101</v>
      </c>
      <c r="J49" s="878">
        <v>1573418177.1847701</v>
      </c>
      <c r="K49" s="476">
        <v>3504680549.8372798</v>
      </c>
      <c r="L49" s="820"/>
      <c r="M49" s="820"/>
      <c r="N49" s="820"/>
      <c r="O49" s="820"/>
      <c r="P49" s="820"/>
      <c r="Q49" s="820"/>
      <c r="R49" s="820"/>
      <c r="S49" s="820"/>
      <c r="T49" s="820"/>
      <c r="U49" s="820"/>
    </row>
    <row r="50" spans="1:21" ht="15.75" thickBot="1" x14ac:dyDescent="0.3">
      <c r="A50" s="818"/>
      <c r="B50" s="879">
        <v>23</v>
      </c>
      <c r="C50" s="880" t="s">
        <v>470</v>
      </c>
      <c r="D50" s="881"/>
      <c r="E50" s="882"/>
      <c r="F50" s="882"/>
      <c r="G50" s="883"/>
      <c r="H50" s="878">
        <v>2.23762852955723</v>
      </c>
      <c r="I50" s="878">
        <v>8.3264409326625</v>
      </c>
      <c r="J50" s="878">
        <v>5.7619390475068801</v>
      </c>
      <c r="K50" s="476">
        <v>1.7425004498714001</v>
      </c>
      <c r="L50" s="820"/>
      <c r="M50" s="820"/>
      <c r="N50" s="820"/>
      <c r="O50" s="820"/>
      <c r="P50" s="820"/>
      <c r="Q50" s="820"/>
      <c r="R50" s="820"/>
      <c r="S50" s="820"/>
      <c r="T50" s="820"/>
      <c r="U50" s="820"/>
    </row>
  </sheetData>
  <mergeCells count="59">
    <mergeCell ref="I43:I44"/>
    <mergeCell ref="J43:J44"/>
    <mergeCell ref="K43:K44"/>
    <mergeCell ref="G45:G46"/>
    <mergeCell ref="G43:G44"/>
    <mergeCell ref="H45:H46"/>
    <mergeCell ref="I45:I46"/>
    <mergeCell ref="J45:J46"/>
    <mergeCell ref="K45:K46"/>
    <mergeCell ref="B41:B42"/>
    <mergeCell ref="C41:C42"/>
    <mergeCell ref="D41:D42"/>
    <mergeCell ref="E41:E42"/>
    <mergeCell ref="F41:F42"/>
    <mergeCell ref="K36:K37"/>
    <mergeCell ref="B38:B39"/>
    <mergeCell ref="C38:C39"/>
    <mergeCell ref="D38:G39"/>
    <mergeCell ref="H38:H39"/>
    <mergeCell ref="I38:I39"/>
    <mergeCell ref="J38:J39"/>
    <mergeCell ref="K38:K39"/>
    <mergeCell ref="C36:C37"/>
    <mergeCell ref="D36:G37"/>
    <mergeCell ref="H36:H37"/>
    <mergeCell ref="I36:I37"/>
    <mergeCell ref="J36:J37"/>
    <mergeCell ref="B16:C16"/>
    <mergeCell ref="D16:K16"/>
    <mergeCell ref="D11:G11"/>
    <mergeCell ref="H11:K11"/>
    <mergeCell ref="B14:C14"/>
    <mergeCell ref="D14:K14"/>
    <mergeCell ref="D15:G15"/>
    <mergeCell ref="D24:G24"/>
    <mergeCell ref="L29:U29"/>
    <mergeCell ref="D31:G31"/>
    <mergeCell ref="B32:K32"/>
    <mergeCell ref="B36:B37"/>
    <mergeCell ref="H41:H42"/>
    <mergeCell ref="I41:I42"/>
    <mergeCell ref="J41:J42"/>
    <mergeCell ref="K41:K42"/>
    <mergeCell ref="G41:G42"/>
    <mergeCell ref="B43:B44"/>
    <mergeCell ref="C43:C44"/>
    <mergeCell ref="D43:D44"/>
    <mergeCell ref="E43:E44"/>
    <mergeCell ref="F43:F44"/>
    <mergeCell ref="H43:H44"/>
    <mergeCell ref="D49:G49"/>
    <mergeCell ref="D50:G50"/>
    <mergeCell ref="B47:K47"/>
    <mergeCell ref="D48:G48"/>
    <mergeCell ref="B45:B46"/>
    <mergeCell ref="C45:C46"/>
    <mergeCell ref="D45:D46"/>
    <mergeCell ref="E45:E46"/>
    <mergeCell ref="F45:F46"/>
  </mergeCells>
  <hyperlinks>
    <hyperlink ref="A1" location="Index!A1" display="Go back to index" xr:uid="{25650622-26E1-4CED-B7A6-69E25D475CCC}"/>
  </hyperlinks>
  <pageMargins left="0.7" right="0.7" top="0.75" bottom="0.75" header="0.3" footer="0.3"/>
  <pageSetup paperSize="9" scale="31" orientation="portrait" verticalDpi="90" r:id="rId1"/>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61379-3013-40DA-9D77-5A3B6549FEE6}">
  <dimension ref="A1:H127"/>
  <sheetViews>
    <sheetView showGridLines="0" zoomScaleNormal="100" workbookViewId="0"/>
  </sheetViews>
  <sheetFormatPr defaultColWidth="9.140625" defaultRowHeight="15" x14ac:dyDescent="0.25"/>
  <cols>
    <col min="1" max="2" width="9.140625" style="24"/>
    <col min="3" max="3" width="58.5703125" style="24" customWidth="1"/>
    <col min="4" max="4" width="35.42578125" style="24" customWidth="1"/>
    <col min="5" max="5" width="47.42578125" style="24" customWidth="1"/>
    <col min="6" max="16384" width="9.140625" style="24"/>
  </cols>
  <sheetData>
    <row r="1" spans="1:5" x14ac:dyDescent="0.25">
      <c r="A1" s="135" t="s">
        <v>843</v>
      </c>
    </row>
    <row r="5" spans="1:5" ht="20.25" x14ac:dyDescent="0.3">
      <c r="B5" s="6" t="s">
        <v>472</v>
      </c>
    </row>
    <row r="7" spans="1:5" x14ac:dyDescent="0.25">
      <c r="D7" s="139" t="s">
        <v>473</v>
      </c>
      <c r="E7" s="104" t="s">
        <v>474</v>
      </c>
    </row>
    <row r="8" spans="1:5" ht="45" x14ac:dyDescent="0.25">
      <c r="B8" s="570"/>
      <c r="C8" s="570"/>
      <c r="D8" s="60" t="s">
        <v>475</v>
      </c>
      <c r="E8" s="60" t="s">
        <v>476</v>
      </c>
    </row>
    <row r="9" spans="1:5" ht="15" customHeight="1" x14ac:dyDescent="0.25">
      <c r="B9" s="565" t="s">
        <v>477</v>
      </c>
      <c r="C9" s="566"/>
      <c r="D9" s="566"/>
      <c r="E9" s="567"/>
    </row>
    <row r="10" spans="1:5" x14ac:dyDescent="0.25">
      <c r="B10" s="201">
        <v>1</v>
      </c>
      <c r="C10" s="202" t="s">
        <v>478</v>
      </c>
      <c r="D10" s="325">
        <v>369566984.76999998</v>
      </c>
      <c r="E10" s="104" t="s">
        <v>479</v>
      </c>
    </row>
    <row r="11" spans="1:5" x14ac:dyDescent="0.25">
      <c r="B11" s="374"/>
      <c r="C11" s="375" t="s">
        <v>480</v>
      </c>
      <c r="D11" s="325"/>
      <c r="E11" s="103"/>
    </row>
    <row r="12" spans="1:5" x14ac:dyDescent="0.25">
      <c r="B12" s="374"/>
      <c r="C12" s="375" t="s">
        <v>481</v>
      </c>
      <c r="D12" s="325"/>
      <c r="E12" s="103"/>
    </row>
    <row r="13" spans="1:5" x14ac:dyDescent="0.25">
      <c r="B13" s="374"/>
      <c r="C13" s="375" t="s">
        <v>482</v>
      </c>
      <c r="D13" s="325"/>
      <c r="E13" s="103"/>
    </row>
    <row r="14" spans="1:5" x14ac:dyDescent="0.25">
      <c r="B14" s="374">
        <v>2</v>
      </c>
      <c r="C14" s="375" t="s">
        <v>483</v>
      </c>
      <c r="D14" s="325">
        <v>-308190077.89999902</v>
      </c>
      <c r="E14" s="103"/>
    </row>
    <row r="15" spans="1:5" ht="30" x14ac:dyDescent="0.25">
      <c r="B15" s="374">
        <v>3</v>
      </c>
      <c r="C15" s="375" t="s">
        <v>484</v>
      </c>
      <c r="D15" s="325">
        <v>8760010797.1900005</v>
      </c>
      <c r="E15" s="103"/>
    </row>
    <row r="16" spans="1:5" x14ac:dyDescent="0.25">
      <c r="B16" s="374" t="s">
        <v>485</v>
      </c>
      <c r="C16" s="375" t="s">
        <v>486</v>
      </c>
      <c r="D16" s="325">
        <v>0</v>
      </c>
      <c r="E16" s="103"/>
    </row>
    <row r="17" spans="2:5" ht="45" x14ac:dyDescent="0.25">
      <c r="B17" s="374">
        <v>4</v>
      </c>
      <c r="C17" s="375" t="s">
        <v>487</v>
      </c>
      <c r="D17" s="325">
        <v>0</v>
      </c>
      <c r="E17" s="103"/>
    </row>
    <row r="18" spans="2:5" x14ac:dyDescent="0.25">
      <c r="B18" s="374">
        <v>5</v>
      </c>
      <c r="C18" s="375" t="s">
        <v>488</v>
      </c>
      <c r="D18" s="325">
        <v>0</v>
      </c>
      <c r="E18" s="103"/>
    </row>
    <row r="19" spans="2:5" ht="30" x14ac:dyDescent="0.25">
      <c r="B19" s="374" t="s">
        <v>489</v>
      </c>
      <c r="C19" s="375" t="s">
        <v>490</v>
      </c>
      <c r="D19" s="325">
        <v>126344704.81999899</v>
      </c>
      <c r="E19" s="103"/>
    </row>
    <row r="20" spans="2:5" ht="126" customHeight="1" x14ac:dyDescent="0.25">
      <c r="B20" s="60">
        <v>6</v>
      </c>
      <c r="C20" s="147" t="s">
        <v>491</v>
      </c>
      <c r="D20" s="325">
        <v>8947732408.8799992</v>
      </c>
      <c r="E20" s="103"/>
    </row>
    <row r="21" spans="2:5" ht="19.5" customHeight="1" x14ac:dyDescent="0.25">
      <c r="B21" s="565" t="s">
        <v>492</v>
      </c>
      <c r="C21" s="566"/>
      <c r="D21" s="566"/>
      <c r="E21" s="567"/>
    </row>
    <row r="22" spans="2:5" x14ac:dyDescent="0.25">
      <c r="B22" s="374">
        <v>7</v>
      </c>
      <c r="C22" s="375" t="s">
        <v>493</v>
      </c>
      <c r="D22" s="325">
        <v>-33811948.047581702</v>
      </c>
      <c r="E22" s="103"/>
    </row>
    <row r="23" spans="2:5" x14ac:dyDescent="0.25">
      <c r="B23" s="374">
        <v>8</v>
      </c>
      <c r="C23" s="375" t="s">
        <v>494</v>
      </c>
      <c r="D23" s="325">
        <v>0</v>
      </c>
      <c r="E23" s="106" t="s">
        <v>495</v>
      </c>
    </row>
    <row r="24" spans="2:5" x14ac:dyDescent="0.25">
      <c r="B24" s="374">
        <v>9</v>
      </c>
      <c r="C24" s="375" t="s">
        <v>496</v>
      </c>
      <c r="D24" s="325"/>
      <c r="E24" s="203"/>
    </row>
    <row r="25" spans="2:5" ht="60" x14ac:dyDescent="0.25">
      <c r="B25" s="374">
        <v>10</v>
      </c>
      <c r="C25" s="375" t="s">
        <v>497</v>
      </c>
      <c r="D25" s="325">
        <v>0</v>
      </c>
      <c r="E25" s="103"/>
    </row>
    <row r="26" spans="2:5" ht="30" x14ac:dyDescent="0.25">
      <c r="B26" s="374">
        <v>11</v>
      </c>
      <c r="C26" s="375" t="s">
        <v>498</v>
      </c>
      <c r="D26" s="325">
        <v>0</v>
      </c>
      <c r="E26" s="103"/>
    </row>
    <row r="27" spans="2:5" ht="30" x14ac:dyDescent="0.25">
      <c r="B27" s="374">
        <v>12</v>
      </c>
      <c r="C27" s="375" t="s">
        <v>499</v>
      </c>
      <c r="D27" s="325">
        <v>0</v>
      </c>
      <c r="E27" s="103"/>
    </row>
    <row r="28" spans="2:5" ht="30" x14ac:dyDescent="0.25">
      <c r="B28" s="374">
        <v>13</v>
      </c>
      <c r="C28" s="375" t="s">
        <v>500</v>
      </c>
      <c r="D28" s="325">
        <v>0</v>
      </c>
      <c r="E28" s="103"/>
    </row>
    <row r="29" spans="2:5" ht="30" x14ac:dyDescent="0.25">
      <c r="B29" s="374">
        <v>14</v>
      </c>
      <c r="C29" s="375" t="s">
        <v>501</v>
      </c>
      <c r="D29" s="325">
        <v>0</v>
      </c>
      <c r="E29" s="103"/>
    </row>
    <row r="30" spans="2:5" x14ac:dyDescent="0.25">
      <c r="B30" s="374">
        <v>15</v>
      </c>
      <c r="C30" s="375" t="s">
        <v>502</v>
      </c>
      <c r="D30" s="325">
        <v>0</v>
      </c>
      <c r="E30" s="103"/>
    </row>
    <row r="31" spans="2:5" ht="30" x14ac:dyDescent="0.25">
      <c r="B31" s="374">
        <v>16</v>
      </c>
      <c r="C31" s="375" t="s">
        <v>503</v>
      </c>
      <c r="D31" s="325">
        <v>0</v>
      </c>
      <c r="E31" s="203"/>
    </row>
    <row r="32" spans="2:5" ht="60" x14ac:dyDescent="0.25">
      <c r="B32" s="374">
        <v>17</v>
      </c>
      <c r="C32" s="375" t="s">
        <v>504</v>
      </c>
      <c r="D32" s="325">
        <v>0</v>
      </c>
      <c r="E32" s="103"/>
    </row>
    <row r="33" spans="2:5" ht="75" x14ac:dyDescent="0.25">
      <c r="B33" s="374">
        <v>18</v>
      </c>
      <c r="C33" s="375" t="s">
        <v>505</v>
      </c>
      <c r="D33" s="325">
        <v>0</v>
      </c>
      <c r="E33" s="103"/>
    </row>
    <row r="34" spans="2:5" ht="75" x14ac:dyDescent="0.25">
      <c r="B34" s="374">
        <v>19</v>
      </c>
      <c r="C34" s="375" t="s">
        <v>506</v>
      </c>
      <c r="D34" s="325">
        <v>0</v>
      </c>
      <c r="E34" s="103"/>
    </row>
    <row r="35" spans="2:5" x14ac:dyDescent="0.25">
      <c r="B35" s="374">
        <v>20</v>
      </c>
      <c r="C35" s="375" t="s">
        <v>496</v>
      </c>
      <c r="D35" s="325"/>
      <c r="E35" s="203"/>
    </row>
    <row r="36" spans="2:5" ht="62.25" customHeight="1" x14ac:dyDescent="0.25">
      <c r="B36" s="374" t="s">
        <v>179</v>
      </c>
      <c r="C36" s="375" t="s">
        <v>507</v>
      </c>
      <c r="D36" s="325">
        <v>0</v>
      </c>
      <c r="E36" s="204"/>
    </row>
    <row r="37" spans="2:5" ht="30" x14ac:dyDescent="0.25">
      <c r="B37" s="374" t="s">
        <v>180</v>
      </c>
      <c r="C37" s="375" t="s">
        <v>508</v>
      </c>
      <c r="D37" s="325">
        <v>0</v>
      </c>
      <c r="E37" s="103"/>
    </row>
    <row r="38" spans="2:5" x14ac:dyDescent="0.25">
      <c r="B38" s="374" t="s">
        <v>181</v>
      </c>
      <c r="C38" s="375" t="s">
        <v>509</v>
      </c>
      <c r="D38" s="325">
        <v>0</v>
      </c>
      <c r="E38" s="103"/>
    </row>
    <row r="39" spans="2:5" x14ac:dyDescent="0.25">
      <c r="B39" s="374" t="s">
        <v>510</v>
      </c>
      <c r="C39" s="375" t="s">
        <v>511</v>
      </c>
      <c r="D39" s="325">
        <v>0</v>
      </c>
      <c r="E39" s="103"/>
    </row>
    <row r="40" spans="2:5" ht="45" x14ac:dyDescent="0.25">
      <c r="B40" s="374">
        <v>21</v>
      </c>
      <c r="C40" s="375" t="s">
        <v>512</v>
      </c>
      <c r="D40" s="325">
        <v>0</v>
      </c>
      <c r="E40" s="103"/>
    </row>
    <row r="41" spans="2:5" x14ac:dyDescent="0.25">
      <c r="B41" s="374">
        <v>22</v>
      </c>
      <c r="C41" s="375" t="s">
        <v>513</v>
      </c>
      <c r="D41" s="325">
        <v>0</v>
      </c>
      <c r="E41" s="103"/>
    </row>
    <row r="42" spans="2:5" ht="60" x14ac:dyDescent="0.25">
      <c r="B42" s="374">
        <v>23</v>
      </c>
      <c r="C42" s="375" t="s">
        <v>514</v>
      </c>
      <c r="D42" s="325">
        <v>0</v>
      </c>
      <c r="E42" s="203"/>
    </row>
    <row r="43" spans="2:5" x14ac:dyDescent="0.25">
      <c r="B43" s="374">
        <v>24</v>
      </c>
      <c r="C43" s="375" t="s">
        <v>496</v>
      </c>
      <c r="D43" s="325"/>
      <c r="E43" s="203"/>
    </row>
    <row r="44" spans="2:5" ht="30" x14ac:dyDescent="0.25">
      <c r="B44" s="374">
        <v>25</v>
      </c>
      <c r="C44" s="375" t="s">
        <v>515</v>
      </c>
      <c r="D44" s="325">
        <v>0</v>
      </c>
      <c r="E44" s="103"/>
    </row>
    <row r="45" spans="2:5" x14ac:dyDescent="0.25">
      <c r="B45" s="374" t="s">
        <v>516</v>
      </c>
      <c r="C45" s="375" t="s">
        <v>517</v>
      </c>
      <c r="D45" s="325">
        <v>0</v>
      </c>
      <c r="E45" s="103"/>
    </row>
    <row r="46" spans="2:5" ht="75" x14ac:dyDescent="0.25">
      <c r="B46" s="374" t="s">
        <v>518</v>
      </c>
      <c r="C46" s="375" t="s">
        <v>519</v>
      </c>
      <c r="D46" s="325">
        <v>0</v>
      </c>
      <c r="E46" s="205"/>
    </row>
    <row r="47" spans="2:5" x14ac:dyDescent="0.25">
      <c r="B47" s="374">
        <v>26</v>
      </c>
      <c r="C47" s="375" t="s">
        <v>496</v>
      </c>
      <c r="D47" s="325"/>
      <c r="E47" s="204"/>
    </row>
    <row r="48" spans="2:5" ht="30" x14ac:dyDescent="0.25">
      <c r="B48" s="374">
        <v>27</v>
      </c>
      <c r="C48" s="375" t="s">
        <v>520</v>
      </c>
      <c r="D48" s="325">
        <v>0</v>
      </c>
      <c r="E48" s="103"/>
    </row>
    <row r="49" spans="2:5" ht="30" x14ac:dyDescent="0.25">
      <c r="B49" s="374" t="s">
        <v>521</v>
      </c>
      <c r="C49" s="375" t="s">
        <v>522</v>
      </c>
      <c r="D49" s="489">
        <v>0</v>
      </c>
      <c r="E49" s="103"/>
    </row>
    <row r="50" spans="2:5" x14ac:dyDescent="0.25">
      <c r="B50" s="374">
        <v>28</v>
      </c>
      <c r="C50" s="147" t="s">
        <v>523</v>
      </c>
      <c r="D50" s="325">
        <v>-33811948.047581702</v>
      </c>
      <c r="E50" s="103"/>
    </row>
    <row r="51" spans="2:5" x14ac:dyDescent="0.25">
      <c r="B51" s="374">
        <v>29</v>
      </c>
      <c r="C51" s="147" t="s">
        <v>524</v>
      </c>
      <c r="D51" s="325">
        <v>8913920460.8324108</v>
      </c>
      <c r="E51" s="103"/>
    </row>
    <row r="52" spans="2:5" ht="15" customHeight="1" x14ac:dyDescent="0.25">
      <c r="B52" s="565" t="s">
        <v>525</v>
      </c>
      <c r="C52" s="566"/>
      <c r="D52" s="566"/>
      <c r="E52" s="567"/>
    </row>
    <row r="53" spans="2:5" x14ac:dyDescent="0.25">
      <c r="B53" s="374">
        <v>30</v>
      </c>
      <c r="C53" s="375" t="s">
        <v>478</v>
      </c>
      <c r="D53" s="325">
        <v>0</v>
      </c>
      <c r="E53" s="104" t="s">
        <v>526</v>
      </c>
    </row>
    <row r="54" spans="2:5" ht="30" x14ac:dyDescent="0.25">
      <c r="B54" s="374">
        <v>31</v>
      </c>
      <c r="C54" s="375" t="s">
        <v>527</v>
      </c>
      <c r="D54" s="374"/>
      <c r="E54" s="204"/>
    </row>
    <row r="55" spans="2:5" ht="30" x14ac:dyDescent="0.25">
      <c r="B55" s="374">
        <v>32</v>
      </c>
      <c r="C55" s="375" t="s">
        <v>528</v>
      </c>
      <c r="D55" s="374"/>
      <c r="E55" s="204"/>
    </row>
    <row r="56" spans="2:5" ht="45" x14ac:dyDescent="0.25">
      <c r="B56" s="374">
        <v>33</v>
      </c>
      <c r="C56" s="375" t="s">
        <v>529</v>
      </c>
      <c r="D56" s="374"/>
      <c r="E56" s="103"/>
    </row>
    <row r="57" spans="2:5" ht="30" x14ac:dyDescent="0.25">
      <c r="B57" s="374" t="s">
        <v>530</v>
      </c>
      <c r="C57" s="375" t="s">
        <v>531</v>
      </c>
      <c r="D57" s="374"/>
      <c r="E57" s="103"/>
    </row>
    <row r="58" spans="2:5" ht="30" x14ac:dyDescent="0.25">
      <c r="B58" s="374" t="s">
        <v>532</v>
      </c>
      <c r="C58" s="375" t="s">
        <v>533</v>
      </c>
      <c r="D58" s="374"/>
      <c r="E58" s="103"/>
    </row>
    <row r="59" spans="2:5" ht="45" x14ac:dyDescent="0.25">
      <c r="B59" s="374">
        <v>34</v>
      </c>
      <c r="C59" s="375" t="s">
        <v>534</v>
      </c>
      <c r="D59" s="325">
        <v>0</v>
      </c>
      <c r="E59" s="103"/>
    </row>
    <row r="60" spans="2:5" ht="30" x14ac:dyDescent="0.25">
      <c r="B60" s="374">
        <v>35</v>
      </c>
      <c r="C60" s="375" t="s">
        <v>535</v>
      </c>
      <c r="D60" s="325">
        <v>0</v>
      </c>
      <c r="E60" s="103"/>
    </row>
    <row r="61" spans="2:5" ht="65.25" customHeight="1" x14ac:dyDescent="0.25">
      <c r="B61" s="60">
        <v>36</v>
      </c>
      <c r="C61" s="147" t="s">
        <v>536</v>
      </c>
      <c r="D61" s="325">
        <v>0</v>
      </c>
      <c r="E61" s="103"/>
    </row>
    <row r="62" spans="2:5" ht="15" customHeight="1" x14ac:dyDescent="0.25">
      <c r="B62" s="565" t="s">
        <v>537</v>
      </c>
      <c r="C62" s="566"/>
      <c r="D62" s="566"/>
      <c r="E62" s="567"/>
    </row>
    <row r="63" spans="2:5" ht="30" x14ac:dyDescent="0.25">
      <c r="B63" s="374">
        <v>37</v>
      </c>
      <c r="C63" s="375" t="s">
        <v>538</v>
      </c>
      <c r="D63" s="325">
        <v>0</v>
      </c>
      <c r="E63" s="204"/>
    </row>
    <row r="64" spans="2:5" ht="60" x14ac:dyDescent="0.25">
      <c r="B64" s="374">
        <v>38</v>
      </c>
      <c r="C64" s="375" t="s">
        <v>539</v>
      </c>
      <c r="D64" s="325">
        <v>0</v>
      </c>
      <c r="E64" s="103"/>
    </row>
    <row r="65" spans="2:8" ht="75" x14ac:dyDescent="0.25">
      <c r="B65" s="374">
        <v>39</v>
      </c>
      <c r="C65" s="375" t="s">
        <v>540</v>
      </c>
      <c r="D65" s="325">
        <v>0</v>
      </c>
      <c r="E65" s="103"/>
    </row>
    <row r="66" spans="2:8" ht="60" x14ac:dyDescent="0.25">
      <c r="B66" s="374">
        <v>40</v>
      </c>
      <c r="C66" s="375" t="s">
        <v>541</v>
      </c>
      <c r="D66" s="325">
        <v>0</v>
      </c>
      <c r="E66" s="103"/>
    </row>
    <row r="67" spans="2:8" x14ac:dyDescent="0.25">
      <c r="B67" s="374">
        <v>41</v>
      </c>
      <c r="C67" s="375" t="s">
        <v>496</v>
      </c>
      <c r="D67" s="325"/>
      <c r="E67" s="103"/>
    </row>
    <row r="68" spans="2:8" ht="30" x14ac:dyDescent="0.25">
      <c r="B68" s="374">
        <v>42</v>
      </c>
      <c r="C68" s="375" t="s">
        <v>542</v>
      </c>
      <c r="D68" s="325">
        <v>0</v>
      </c>
      <c r="E68" s="103"/>
    </row>
    <row r="69" spans="2:8" x14ac:dyDescent="0.25">
      <c r="B69" s="374" t="s">
        <v>543</v>
      </c>
      <c r="C69" s="375" t="s">
        <v>544</v>
      </c>
      <c r="D69" s="325">
        <v>0</v>
      </c>
      <c r="E69" s="103"/>
    </row>
    <row r="70" spans="2:8" x14ac:dyDescent="0.25">
      <c r="B70" s="60">
        <v>43</v>
      </c>
      <c r="C70" s="147" t="s">
        <v>545</v>
      </c>
      <c r="D70" s="325">
        <v>0</v>
      </c>
      <c r="E70" s="103"/>
    </row>
    <row r="71" spans="2:8" x14ac:dyDescent="0.25">
      <c r="B71" s="60">
        <v>44</v>
      </c>
      <c r="C71" s="147" t="s">
        <v>546</v>
      </c>
      <c r="D71" s="325">
        <v>0</v>
      </c>
      <c r="E71" s="204"/>
      <c r="H71" s="206"/>
    </row>
    <row r="72" spans="2:8" x14ac:dyDescent="0.25">
      <c r="B72" s="60">
        <v>45</v>
      </c>
      <c r="C72" s="147" t="s">
        <v>547</v>
      </c>
      <c r="D72" s="325">
        <v>8913920460.8324108</v>
      </c>
      <c r="E72" s="204"/>
      <c r="H72" s="101"/>
    </row>
    <row r="73" spans="2:8" ht="15" customHeight="1" x14ac:dyDescent="0.25">
      <c r="B73" s="565" t="s">
        <v>825</v>
      </c>
      <c r="C73" s="566"/>
      <c r="D73" s="566"/>
      <c r="E73" s="567"/>
      <c r="H73" s="101"/>
    </row>
    <row r="74" spans="2:8" x14ac:dyDescent="0.25">
      <c r="B74" s="374">
        <v>46</v>
      </c>
      <c r="C74" s="375" t="s">
        <v>548</v>
      </c>
      <c r="D74" s="325">
        <v>0</v>
      </c>
      <c r="E74" s="103"/>
    </row>
    <row r="75" spans="2:8" ht="45" x14ac:dyDescent="0.25">
      <c r="B75" s="374">
        <v>47</v>
      </c>
      <c r="C75" s="375" t="s">
        <v>826</v>
      </c>
      <c r="D75" s="325"/>
      <c r="E75" s="204"/>
    </row>
    <row r="76" spans="2:8" ht="30" x14ac:dyDescent="0.25">
      <c r="B76" s="374" t="s">
        <v>549</v>
      </c>
      <c r="C76" s="375" t="s">
        <v>550</v>
      </c>
      <c r="D76" s="325"/>
      <c r="E76" s="204"/>
    </row>
    <row r="77" spans="2:8" ht="30" x14ac:dyDescent="0.25">
      <c r="B77" s="374" t="s">
        <v>551</v>
      </c>
      <c r="C77" s="375" t="s">
        <v>552</v>
      </c>
      <c r="D77" s="325"/>
      <c r="E77" s="204"/>
    </row>
    <row r="78" spans="2:8" ht="60" x14ac:dyDescent="0.25">
      <c r="B78" s="374">
        <v>48</v>
      </c>
      <c r="C78" s="375" t="s">
        <v>838</v>
      </c>
      <c r="D78" s="325">
        <v>0</v>
      </c>
      <c r="E78" s="103"/>
    </row>
    <row r="79" spans="2:8" ht="30" x14ac:dyDescent="0.25">
      <c r="B79" s="374">
        <v>49</v>
      </c>
      <c r="C79" s="375" t="s">
        <v>553</v>
      </c>
      <c r="D79" s="325">
        <v>0</v>
      </c>
      <c r="E79" s="103"/>
    </row>
    <row r="80" spans="2:8" x14ac:dyDescent="0.25">
      <c r="B80" s="374">
        <v>50</v>
      </c>
      <c r="C80" s="375" t="s">
        <v>554</v>
      </c>
      <c r="D80" s="325">
        <v>0</v>
      </c>
      <c r="E80" s="103"/>
    </row>
    <row r="81" spans="2:5" x14ac:dyDescent="0.25">
      <c r="B81" s="60">
        <v>51</v>
      </c>
      <c r="C81" s="147" t="s">
        <v>555</v>
      </c>
      <c r="D81" s="325">
        <v>0</v>
      </c>
      <c r="E81" s="103"/>
    </row>
    <row r="82" spans="2:5" ht="15" customHeight="1" x14ac:dyDescent="0.25">
      <c r="B82" s="565" t="s">
        <v>556</v>
      </c>
      <c r="C82" s="566"/>
      <c r="D82" s="566"/>
      <c r="E82" s="567"/>
    </row>
    <row r="83" spans="2:5" ht="30" x14ac:dyDescent="0.25">
      <c r="B83" s="374">
        <v>52</v>
      </c>
      <c r="C83" s="375" t="s">
        <v>557</v>
      </c>
      <c r="D83" s="325">
        <v>0</v>
      </c>
      <c r="E83" s="103"/>
    </row>
    <row r="84" spans="2:5" ht="75" x14ac:dyDescent="0.25">
      <c r="B84" s="374">
        <v>53</v>
      </c>
      <c r="C84" s="375" t="s">
        <v>558</v>
      </c>
      <c r="D84" s="325">
        <v>0</v>
      </c>
      <c r="E84" s="103"/>
    </row>
    <row r="85" spans="2:5" ht="75" x14ac:dyDescent="0.25">
      <c r="B85" s="374">
        <v>54</v>
      </c>
      <c r="C85" s="375" t="s">
        <v>559</v>
      </c>
      <c r="D85" s="325">
        <v>0</v>
      </c>
      <c r="E85" s="103"/>
    </row>
    <row r="86" spans="2:5" x14ac:dyDescent="0.25">
      <c r="B86" s="374" t="s">
        <v>560</v>
      </c>
      <c r="C86" s="375" t="s">
        <v>496</v>
      </c>
      <c r="D86" s="325"/>
      <c r="E86" s="103"/>
    </row>
    <row r="87" spans="2:5" ht="60" x14ac:dyDescent="0.25">
      <c r="B87" s="374">
        <v>55</v>
      </c>
      <c r="C87" s="375" t="s">
        <v>561</v>
      </c>
      <c r="D87" s="325">
        <v>0</v>
      </c>
      <c r="E87" s="103"/>
    </row>
    <row r="88" spans="2:5" x14ac:dyDescent="0.25">
      <c r="B88" s="374">
        <v>56</v>
      </c>
      <c r="C88" s="375" t="s">
        <v>496</v>
      </c>
      <c r="D88" s="325"/>
      <c r="E88" s="203"/>
    </row>
    <row r="89" spans="2:5" ht="30" x14ac:dyDescent="0.25">
      <c r="B89" s="374" t="s">
        <v>562</v>
      </c>
      <c r="C89" s="148" t="s">
        <v>563</v>
      </c>
      <c r="D89" s="325">
        <v>0</v>
      </c>
      <c r="E89" s="103"/>
    </row>
    <row r="90" spans="2:5" x14ac:dyDescent="0.25">
      <c r="B90" s="374" t="s">
        <v>564</v>
      </c>
      <c r="C90" s="148" t="s">
        <v>565</v>
      </c>
      <c r="D90" s="325">
        <v>0</v>
      </c>
      <c r="E90" s="103"/>
    </row>
    <row r="91" spans="2:5" x14ac:dyDescent="0.25">
      <c r="B91" s="60">
        <v>57</v>
      </c>
      <c r="C91" s="149" t="s">
        <v>566</v>
      </c>
      <c r="D91" s="325">
        <v>0</v>
      </c>
      <c r="E91" s="207"/>
    </row>
    <row r="92" spans="2:5" x14ac:dyDescent="0.25">
      <c r="B92" s="60">
        <v>58</v>
      </c>
      <c r="C92" s="149" t="s">
        <v>567</v>
      </c>
      <c r="D92" s="325">
        <v>0</v>
      </c>
      <c r="E92" s="103"/>
    </row>
    <row r="93" spans="2:5" x14ac:dyDescent="0.25">
      <c r="B93" s="60">
        <v>59</v>
      </c>
      <c r="C93" s="149" t="s">
        <v>568</v>
      </c>
      <c r="D93" s="325">
        <v>8913920460.8324108</v>
      </c>
      <c r="E93" s="103"/>
    </row>
    <row r="94" spans="2:5" x14ac:dyDescent="0.25">
      <c r="B94" s="60">
        <v>60</v>
      </c>
      <c r="C94" s="149" t="s">
        <v>443</v>
      </c>
      <c r="D94" s="325">
        <v>37840110778.595512</v>
      </c>
      <c r="E94" s="103"/>
    </row>
    <row r="95" spans="2:5" ht="15" customHeight="1" x14ac:dyDescent="0.25">
      <c r="B95" s="565" t="s">
        <v>569</v>
      </c>
      <c r="C95" s="566"/>
      <c r="D95" s="566"/>
      <c r="E95" s="567"/>
    </row>
    <row r="96" spans="2:5" ht="30" x14ac:dyDescent="0.25">
      <c r="B96" s="374">
        <v>61</v>
      </c>
      <c r="C96" s="375" t="s">
        <v>570</v>
      </c>
      <c r="D96" s="490">
        <v>0.2356</v>
      </c>
      <c r="E96" s="103"/>
    </row>
    <row r="97" spans="2:5" x14ac:dyDescent="0.25">
      <c r="B97" s="374">
        <v>62</v>
      </c>
      <c r="C97" s="375" t="s">
        <v>571</v>
      </c>
      <c r="D97" s="490">
        <v>0.2356</v>
      </c>
      <c r="E97" s="103"/>
    </row>
    <row r="98" spans="2:5" x14ac:dyDescent="0.25">
      <c r="B98" s="374">
        <v>63</v>
      </c>
      <c r="C98" s="375" t="s">
        <v>572</v>
      </c>
      <c r="D98" s="490">
        <v>0.2356</v>
      </c>
      <c r="E98" s="103"/>
    </row>
    <row r="99" spans="2:5" ht="90" x14ac:dyDescent="0.25">
      <c r="B99" s="374">
        <v>64</v>
      </c>
      <c r="C99" s="375" t="s">
        <v>835</v>
      </c>
      <c r="D99" s="491">
        <v>0.13074836908372187</v>
      </c>
      <c r="E99" s="103"/>
    </row>
    <row r="100" spans="2:5" x14ac:dyDescent="0.25">
      <c r="B100" s="374">
        <v>65</v>
      </c>
      <c r="C100" s="375" t="s">
        <v>573</v>
      </c>
      <c r="D100" s="491">
        <v>2.5000000000000001E-2</v>
      </c>
      <c r="E100" s="103"/>
    </row>
    <row r="101" spans="2:5" x14ac:dyDescent="0.25">
      <c r="B101" s="374">
        <v>66</v>
      </c>
      <c r="C101" s="375" t="s">
        <v>574</v>
      </c>
      <c r="D101" s="491">
        <v>1.1791138291718586E-2</v>
      </c>
      <c r="E101" s="103"/>
    </row>
    <row r="102" spans="2:5" x14ac:dyDescent="0.25">
      <c r="B102" s="374">
        <v>67</v>
      </c>
      <c r="C102" s="375" t="s">
        <v>575</v>
      </c>
      <c r="D102" s="491">
        <v>0</v>
      </c>
      <c r="E102" s="103"/>
    </row>
    <row r="103" spans="2:5" ht="30" x14ac:dyDescent="0.25">
      <c r="B103" s="374" t="s">
        <v>576</v>
      </c>
      <c r="C103" s="375" t="s">
        <v>577</v>
      </c>
      <c r="D103" s="490">
        <v>0</v>
      </c>
      <c r="E103" s="103"/>
    </row>
    <row r="104" spans="2:5" ht="30" x14ac:dyDescent="0.25">
      <c r="B104" s="374">
        <v>68</v>
      </c>
      <c r="C104" s="147" t="s">
        <v>827</v>
      </c>
      <c r="D104" s="490">
        <v>0.14164276091627814</v>
      </c>
      <c r="E104" s="103"/>
    </row>
    <row r="105" spans="2:5" x14ac:dyDescent="0.25">
      <c r="B105" s="374">
        <v>69</v>
      </c>
      <c r="C105" s="148" t="s">
        <v>578</v>
      </c>
      <c r="D105" s="140"/>
      <c r="E105" s="203"/>
    </row>
    <row r="106" spans="2:5" x14ac:dyDescent="0.25">
      <c r="B106" s="374">
        <v>70</v>
      </c>
      <c r="C106" s="148" t="s">
        <v>578</v>
      </c>
      <c r="D106" s="140"/>
      <c r="E106" s="203"/>
    </row>
    <row r="107" spans="2:5" x14ac:dyDescent="0.25">
      <c r="B107" s="374">
        <v>71</v>
      </c>
      <c r="C107" s="148" t="s">
        <v>578</v>
      </c>
      <c r="D107" s="140"/>
      <c r="E107" s="203"/>
    </row>
    <row r="108" spans="2:5" ht="15" customHeight="1" x14ac:dyDescent="0.25">
      <c r="B108" s="565" t="s">
        <v>579</v>
      </c>
      <c r="C108" s="566"/>
      <c r="D108" s="566"/>
      <c r="E108" s="567"/>
    </row>
    <row r="109" spans="2:5" ht="60" x14ac:dyDescent="0.25">
      <c r="B109" s="374">
        <v>72</v>
      </c>
      <c r="C109" s="375" t="s">
        <v>839</v>
      </c>
      <c r="D109" s="374"/>
      <c r="E109" s="148"/>
    </row>
    <row r="110" spans="2:5" ht="60" x14ac:dyDescent="0.25">
      <c r="B110" s="374">
        <v>73</v>
      </c>
      <c r="C110" s="375" t="s">
        <v>580</v>
      </c>
      <c r="D110" s="374"/>
      <c r="E110" s="103"/>
    </row>
    <row r="111" spans="2:5" x14ac:dyDescent="0.25">
      <c r="B111" s="374">
        <v>74</v>
      </c>
      <c r="C111" s="375" t="s">
        <v>496</v>
      </c>
      <c r="D111" s="148"/>
      <c r="E111" s="103"/>
    </row>
    <row r="112" spans="2:5" ht="45" x14ac:dyDescent="0.25">
      <c r="B112" s="374">
        <v>75</v>
      </c>
      <c r="C112" s="375" t="s">
        <v>828</v>
      </c>
      <c r="D112" s="374"/>
      <c r="E112" s="103"/>
    </row>
    <row r="113" spans="2:5" ht="15" customHeight="1" x14ac:dyDescent="0.25">
      <c r="B113" s="565" t="s">
        <v>581</v>
      </c>
      <c r="C113" s="566"/>
      <c r="D113" s="566"/>
      <c r="E113" s="567"/>
    </row>
    <row r="114" spans="2:5" ht="45" x14ac:dyDescent="0.25">
      <c r="B114" s="374">
        <v>76</v>
      </c>
      <c r="C114" s="375" t="s">
        <v>582</v>
      </c>
      <c r="D114" s="492">
        <v>566200000</v>
      </c>
      <c r="E114" s="103"/>
    </row>
    <row r="115" spans="2:5" ht="30" x14ac:dyDescent="0.25">
      <c r="B115" s="374">
        <v>77</v>
      </c>
      <c r="C115" s="375" t="s">
        <v>583</v>
      </c>
      <c r="D115" s="374"/>
      <c r="E115" s="103"/>
    </row>
    <row r="116" spans="2:5" ht="15" customHeight="1" x14ac:dyDescent="0.25">
      <c r="B116" s="568">
        <v>78</v>
      </c>
      <c r="C116" s="569" t="s">
        <v>584</v>
      </c>
      <c r="D116" s="148"/>
      <c r="E116" s="103"/>
    </row>
    <row r="117" spans="2:5" x14ac:dyDescent="0.25">
      <c r="B117" s="568"/>
      <c r="C117" s="569"/>
      <c r="D117" s="148"/>
      <c r="E117" s="103"/>
    </row>
    <row r="118" spans="2:5" x14ac:dyDescent="0.25">
      <c r="B118" s="568"/>
      <c r="C118" s="569"/>
      <c r="D118" s="148"/>
      <c r="E118" s="103"/>
    </row>
    <row r="119" spans="2:5" ht="61.5" customHeight="1" x14ac:dyDescent="0.25">
      <c r="B119" s="568"/>
      <c r="C119" s="569"/>
      <c r="D119" s="148"/>
      <c r="E119" s="103"/>
    </row>
    <row r="120" spans="2:5" ht="30" x14ac:dyDescent="0.25">
      <c r="B120" s="374">
        <v>79</v>
      </c>
      <c r="C120" s="375" t="s">
        <v>585</v>
      </c>
      <c r="D120" s="374"/>
      <c r="E120" s="103"/>
    </row>
    <row r="121" spans="2:5" ht="21" customHeight="1" x14ac:dyDescent="0.25">
      <c r="B121" s="562" t="s">
        <v>586</v>
      </c>
      <c r="C121" s="563"/>
      <c r="D121" s="563"/>
      <c r="E121" s="564"/>
    </row>
    <row r="122" spans="2:5" ht="30" x14ac:dyDescent="0.25">
      <c r="B122" s="374">
        <v>80</v>
      </c>
      <c r="C122" s="375" t="s">
        <v>587</v>
      </c>
      <c r="D122" s="374"/>
      <c r="E122" s="103"/>
    </row>
    <row r="123" spans="2:5" ht="30" x14ac:dyDescent="0.25">
      <c r="B123" s="374">
        <v>81</v>
      </c>
      <c r="C123" s="375" t="s">
        <v>588</v>
      </c>
      <c r="D123" s="374"/>
      <c r="E123" s="106"/>
    </row>
    <row r="124" spans="2:5" ht="30" x14ac:dyDescent="0.25">
      <c r="B124" s="374">
        <v>82</v>
      </c>
      <c r="C124" s="375" t="s">
        <v>589</v>
      </c>
      <c r="D124" s="374"/>
      <c r="E124" s="103"/>
    </row>
    <row r="125" spans="2:5" ht="30" x14ac:dyDescent="0.25">
      <c r="B125" s="374">
        <v>83</v>
      </c>
      <c r="C125" s="375" t="s">
        <v>590</v>
      </c>
      <c r="D125" s="374"/>
      <c r="E125" s="103"/>
    </row>
    <row r="126" spans="2:5" ht="30" x14ac:dyDescent="0.25">
      <c r="B126" s="374">
        <v>84</v>
      </c>
      <c r="C126" s="375" t="s">
        <v>591</v>
      </c>
      <c r="D126" s="374"/>
      <c r="E126" s="103"/>
    </row>
    <row r="127" spans="2:5" ht="30" x14ac:dyDescent="0.25">
      <c r="B127" s="374">
        <v>85</v>
      </c>
      <c r="C127" s="375" t="s">
        <v>592</v>
      </c>
      <c r="D127" s="374"/>
      <c r="E127" s="103"/>
    </row>
  </sheetData>
  <mergeCells count="13">
    <mergeCell ref="B73:E73"/>
    <mergeCell ref="B8:C8"/>
    <mergeCell ref="B9:E9"/>
    <mergeCell ref="B21:E21"/>
    <mergeCell ref="B52:E52"/>
    <mergeCell ref="B62:E62"/>
    <mergeCell ref="B121:E121"/>
    <mergeCell ref="B82:E82"/>
    <mergeCell ref="B95:E95"/>
    <mergeCell ref="B108:E108"/>
    <mergeCell ref="B113:E113"/>
    <mergeCell ref="B116:B119"/>
    <mergeCell ref="C116:C119"/>
  </mergeCells>
  <hyperlinks>
    <hyperlink ref="A1" location="Index!A1" display="Go back to index" xr:uid="{09A8BA27-0865-48BC-877C-7804F2C83478}"/>
  </hyperlinks>
  <pageMargins left="0.7" right="0.7" top="0.75" bottom="0.75" header="0.3" footer="0.3"/>
  <pageSetup paperSize="9" orientation="portrait" verticalDpi="12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70C17-E121-4BE7-A069-3087DAF65B2F}">
  <dimension ref="A1:M60"/>
  <sheetViews>
    <sheetView showGridLines="0" zoomScaleNormal="100" zoomScalePageLayoutView="80" workbookViewId="0"/>
  </sheetViews>
  <sheetFormatPr defaultColWidth="9.140625" defaultRowHeight="15" x14ac:dyDescent="0.25"/>
  <cols>
    <col min="1" max="4" width="9.140625" style="24"/>
    <col min="5" max="5" width="33.7109375" style="24" customWidth="1"/>
    <col min="6" max="6" width="9.140625" style="419"/>
    <col min="7" max="7" width="18.7109375" style="419" customWidth="1"/>
    <col min="8" max="8" width="9.140625" style="419"/>
    <col min="9" max="9" width="19.28515625" style="419" customWidth="1"/>
    <col min="10" max="10" width="9.140625" style="419"/>
    <col min="11" max="11" width="35" style="419" customWidth="1"/>
    <col min="12" max="12" width="28" style="419" customWidth="1"/>
    <col min="13" max="13" width="26" style="419" customWidth="1"/>
    <col min="14" max="16384" width="9.140625" style="24"/>
  </cols>
  <sheetData>
    <row r="1" spans="1:13" x14ac:dyDescent="0.25">
      <c r="A1" s="135" t="s">
        <v>843</v>
      </c>
    </row>
    <row r="5" spans="1:13" x14ac:dyDescent="0.25">
      <c r="B5" s="481" t="s">
        <v>207</v>
      </c>
    </row>
    <row r="6" spans="1:13" x14ac:dyDescent="0.25">
      <c r="B6" s="482" t="s">
        <v>208</v>
      </c>
    </row>
    <row r="8" spans="1:13" ht="15.75" thickBot="1" x14ac:dyDescent="0.3">
      <c r="B8" s="521" t="s">
        <v>209</v>
      </c>
    </row>
    <row r="9" spans="1:13" ht="15.75" thickBot="1" x14ac:dyDescent="0.3">
      <c r="B9" s="522"/>
      <c r="C9" s="523"/>
      <c r="D9" s="744"/>
      <c r="E9" s="745"/>
      <c r="F9" s="748" t="s">
        <v>51</v>
      </c>
      <c r="G9" s="749"/>
      <c r="H9" s="758" t="s">
        <v>52</v>
      </c>
      <c r="I9" s="758"/>
      <c r="J9" s="748" t="s">
        <v>53</v>
      </c>
      <c r="K9" s="749"/>
      <c r="L9" s="541" t="s">
        <v>54</v>
      </c>
      <c r="M9" s="542" t="s">
        <v>55</v>
      </c>
    </row>
    <row r="10" spans="1:13" ht="15.75" thickBot="1" x14ac:dyDescent="0.3">
      <c r="B10" s="750" t="s">
        <v>210</v>
      </c>
      <c r="C10" s="751"/>
      <c r="D10" s="752" t="s">
        <v>211</v>
      </c>
      <c r="E10" s="753"/>
      <c r="F10" s="748" t="s">
        <v>212</v>
      </c>
      <c r="G10" s="758"/>
      <c r="H10" s="758"/>
      <c r="I10" s="758"/>
      <c r="J10" s="758"/>
      <c r="K10" s="758"/>
      <c r="L10" s="749"/>
      <c r="M10" s="731" t="s">
        <v>213</v>
      </c>
    </row>
    <row r="11" spans="1:13" ht="15" customHeight="1" x14ac:dyDescent="0.25">
      <c r="B11" s="734" t="s">
        <v>214</v>
      </c>
      <c r="C11" s="736" t="s">
        <v>215</v>
      </c>
      <c r="D11" s="754"/>
      <c r="E11" s="755"/>
      <c r="F11" s="738" t="s">
        <v>216</v>
      </c>
      <c r="G11" s="739"/>
      <c r="H11" s="738" t="s">
        <v>217</v>
      </c>
      <c r="I11" s="739"/>
      <c r="J11" s="738" t="s">
        <v>218</v>
      </c>
      <c r="K11" s="739"/>
      <c r="L11" s="742" t="s">
        <v>219</v>
      </c>
      <c r="M11" s="732"/>
    </row>
    <row r="12" spans="1:13" ht="15.75" thickBot="1" x14ac:dyDescent="0.3">
      <c r="B12" s="735"/>
      <c r="C12" s="737"/>
      <c r="D12" s="756"/>
      <c r="E12" s="757"/>
      <c r="F12" s="740"/>
      <c r="G12" s="741"/>
      <c r="H12" s="740"/>
      <c r="I12" s="741"/>
      <c r="J12" s="740"/>
      <c r="K12" s="741"/>
      <c r="L12" s="743"/>
      <c r="M12" s="733"/>
    </row>
    <row r="13" spans="1:13" ht="15.75" thickBot="1" x14ac:dyDescent="0.3">
      <c r="B13" s="524"/>
      <c r="C13" s="525" t="s">
        <v>220</v>
      </c>
      <c r="D13" s="726" t="s">
        <v>221</v>
      </c>
      <c r="E13" s="726"/>
      <c r="F13" s="726"/>
      <c r="G13" s="726"/>
      <c r="H13" s="726"/>
      <c r="I13" s="726"/>
      <c r="J13" s="726"/>
      <c r="K13" s="726"/>
      <c r="L13" s="726"/>
      <c r="M13" s="727"/>
    </row>
    <row r="14" spans="1:13" ht="30" customHeight="1" thickBot="1" x14ac:dyDescent="0.3">
      <c r="B14" s="526"/>
      <c r="C14" s="527" t="s">
        <v>222</v>
      </c>
      <c r="D14" s="527">
        <v>1</v>
      </c>
      <c r="E14" s="527" t="s">
        <v>223</v>
      </c>
      <c r="F14" s="725">
        <f>'[2].V'!$H$7+'[2].V'!$H$8</f>
        <v>8913920460.8324203</v>
      </c>
      <c r="G14" s="723"/>
      <c r="H14" s="725">
        <v>0</v>
      </c>
      <c r="I14" s="723"/>
      <c r="J14" s="725">
        <v>0</v>
      </c>
      <c r="K14" s="723"/>
      <c r="L14" s="543">
        <v>0</v>
      </c>
      <c r="M14" s="543">
        <f>+'[2].V'!$L$6</f>
        <v>8913920460.8324203</v>
      </c>
    </row>
    <row r="15" spans="1:13" ht="35.1" customHeight="1" thickBot="1" x14ac:dyDescent="0.3">
      <c r="B15" s="528" t="s">
        <v>224</v>
      </c>
      <c r="C15" s="529"/>
      <c r="D15" s="530">
        <v>2</v>
      </c>
      <c r="E15" s="531" t="s">
        <v>225</v>
      </c>
      <c r="F15" s="765">
        <f>+SUM('[2].V'!$H$7:$H$8)</f>
        <v>8913920460.8324203</v>
      </c>
      <c r="G15" s="766"/>
      <c r="H15" s="715">
        <v>0</v>
      </c>
      <c r="I15" s="717"/>
      <c r="J15" s="765">
        <v>0</v>
      </c>
      <c r="K15" s="766"/>
      <c r="L15" s="544">
        <f>'[2].V'!$H$9</f>
        <v>0</v>
      </c>
      <c r="M15" s="544">
        <f>+'[2].V'!$L$7</f>
        <v>8913920460.8324203</v>
      </c>
    </row>
    <row r="16" spans="1:13" ht="23.25" thickBot="1" x14ac:dyDescent="0.3">
      <c r="B16" s="528" t="s">
        <v>226</v>
      </c>
      <c r="C16" s="529"/>
      <c r="D16" s="530">
        <v>3</v>
      </c>
      <c r="E16" s="531" t="s">
        <v>227</v>
      </c>
      <c r="F16" s="759"/>
      <c r="G16" s="760"/>
      <c r="H16" s="763">
        <v>0</v>
      </c>
      <c r="I16" s="764"/>
      <c r="J16" s="763">
        <v>0</v>
      </c>
      <c r="K16" s="764"/>
      <c r="L16" s="544">
        <v>0</v>
      </c>
      <c r="M16" s="545">
        <v>0</v>
      </c>
    </row>
    <row r="17" spans="2:13" ht="15.75" customHeight="1" thickBot="1" x14ac:dyDescent="0.3">
      <c r="B17" s="526"/>
      <c r="C17" s="527"/>
      <c r="D17" s="532">
        <v>4</v>
      </c>
      <c r="E17" s="527" t="s">
        <v>228</v>
      </c>
      <c r="F17" s="759"/>
      <c r="G17" s="760"/>
      <c r="H17" s="725">
        <v>0</v>
      </c>
      <c r="I17" s="723"/>
      <c r="J17" s="725">
        <v>0</v>
      </c>
      <c r="K17" s="723"/>
      <c r="L17" s="543">
        <v>0</v>
      </c>
      <c r="M17" s="546">
        <v>0</v>
      </c>
    </row>
    <row r="18" spans="2:13" ht="15.75" customHeight="1" thickBot="1" x14ac:dyDescent="0.3">
      <c r="B18" s="528" t="s">
        <v>229</v>
      </c>
      <c r="C18" s="529"/>
      <c r="D18" s="530">
        <v>5</v>
      </c>
      <c r="E18" s="531" t="s">
        <v>195</v>
      </c>
      <c r="F18" s="759"/>
      <c r="G18" s="760"/>
      <c r="H18" s="715">
        <v>0</v>
      </c>
      <c r="I18" s="717"/>
      <c r="J18" s="715">
        <v>0</v>
      </c>
      <c r="K18" s="717"/>
      <c r="L18" s="544">
        <v>0</v>
      </c>
      <c r="M18" s="545">
        <v>0</v>
      </c>
    </row>
    <row r="19" spans="2:13" ht="15.75" customHeight="1" thickBot="1" x14ac:dyDescent="0.3">
      <c r="B19" s="528" t="s">
        <v>230</v>
      </c>
      <c r="C19" s="529"/>
      <c r="D19" s="530">
        <v>6</v>
      </c>
      <c r="E19" s="531" t="s">
        <v>196</v>
      </c>
      <c r="F19" s="759"/>
      <c r="G19" s="760"/>
      <c r="H19" s="715">
        <v>0</v>
      </c>
      <c r="I19" s="717"/>
      <c r="J19" s="715">
        <v>0</v>
      </c>
      <c r="K19" s="717"/>
      <c r="L19" s="544">
        <v>0</v>
      </c>
      <c r="M19" s="545">
        <v>0</v>
      </c>
    </row>
    <row r="20" spans="2:13" ht="50.25" customHeight="1" thickBot="1" x14ac:dyDescent="0.3">
      <c r="B20" s="526"/>
      <c r="C20" s="527"/>
      <c r="D20" s="532">
        <v>7</v>
      </c>
      <c r="E20" s="527" t="s">
        <v>231</v>
      </c>
      <c r="F20" s="759"/>
      <c r="G20" s="760"/>
      <c r="H20" s="725">
        <f>'[2].V'!$F$17+'[2].V'!$F$26+'[2].V'!$F$27+'[2].V'!$F$35</f>
        <v>11243332870.74684</v>
      </c>
      <c r="I20" s="723"/>
      <c r="J20" s="725">
        <f>'[2].V'!$G$17+'[2].V'!$G$26+'[2].V'!$G$27+'[2].V'!$G$35</f>
        <v>0</v>
      </c>
      <c r="K20" s="723"/>
      <c r="L20" s="543">
        <f>'[2].V'!$H$17+'[2].V'!$H$26+'[2].V'!$H$27+'[2].V'!$H$35</f>
        <v>36475583790.979897</v>
      </c>
      <c r="M20" s="546">
        <f>'[2].V'!$L$17+'[2].V'!$L$26+'[2].V'!$L$27+'[2].V'!$L$35</f>
        <v>36475583790.979897</v>
      </c>
    </row>
    <row r="21" spans="2:13" ht="23.25" customHeight="1" thickBot="1" x14ac:dyDescent="0.3">
      <c r="B21" s="528" t="s">
        <v>232</v>
      </c>
      <c r="C21" s="529"/>
      <c r="D21" s="530">
        <v>8</v>
      </c>
      <c r="E21" s="531" t="s">
        <v>233</v>
      </c>
      <c r="F21" s="759"/>
      <c r="G21" s="760"/>
      <c r="H21" s="711">
        <v>0</v>
      </c>
      <c r="I21" s="712"/>
      <c r="J21" s="715">
        <v>0</v>
      </c>
      <c r="K21" s="717"/>
      <c r="L21" s="544">
        <v>0</v>
      </c>
      <c r="M21" s="545">
        <v>0</v>
      </c>
    </row>
    <row r="22" spans="2:13" ht="57" customHeight="1" thickBot="1" x14ac:dyDescent="0.3">
      <c r="B22" s="528" t="s">
        <v>234</v>
      </c>
      <c r="C22" s="529"/>
      <c r="D22" s="530">
        <v>9</v>
      </c>
      <c r="E22" s="533" t="s">
        <v>235</v>
      </c>
      <c r="F22" s="759"/>
      <c r="G22" s="760"/>
      <c r="H22" s="715">
        <v>11243332870.74684</v>
      </c>
      <c r="I22" s="717"/>
      <c r="J22" s="715">
        <v>0</v>
      </c>
      <c r="K22" s="717"/>
      <c r="L22" s="544">
        <v>36475583790.979897</v>
      </c>
      <c r="M22" s="545">
        <v>36475583790.979897</v>
      </c>
    </row>
    <row r="23" spans="2:13" ht="22.5" customHeight="1" thickBot="1" x14ac:dyDescent="0.3">
      <c r="B23" s="526">
        <v>45</v>
      </c>
      <c r="C23" s="527"/>
      <c r="D23" s="532">
        <v>10</v>
      </c>
      <c r="E23" s="527" t="s">
        <v>236</v>
      </c>
      <c r="F23" s="759"/>
      <c r="G23" s="760"/>
      <c r="H23" s="725">
        <v>0</v>
      </c>
      <c r="I23" s="723"/>
      <c r="J23" s="725">
        <v>0</v>
      </c>
      <c r="K23" s="723"/>
      <c r="L23" s="543">
        <v>0</v>
      </c>
      <c r="M23" s="546">
        <v>0</v>
      </c>
    </row>
    <row r="24" spans="2:13" ht="25.5" customHeight="1" thickBot="1" x14ac:dyDescent="0.3">
      <c r="B24" s="526"/>
      <c r="C24" s="527"/>
      <c r="D24" s="532">
        <v>11</v>
      </c>
      <c r="E24" s="527" t="s">
        <v>237</v>
      </c>
      <c r="F24" s="725">
        <f>'[3].V'!$D$6</f>
        <v>1938789996.2178299</v>
      </c>
      <c r="G24" s="723"/>
      <c r="H24" s="725">
        <v>0</v>
      </c>
      <c r="I24" s="723"/>
      <c r="J24" s="725">
        <v>0</v>
      </c>
      <c r="K24" s="723"/>
      <c r="L24" s="543">
        <v>0</v>
      </c>
      <c r="M24" s="546">
        <v>0</v>
      </c>
    </row>
    <row r="25" spans="2:13" ht="15.75" customHeight="1" thickBot="1" x14ac:dyDescent="0.3">
      <c r="B25" s="528" t="s">
        <v>238</v>
      </c>
      <c r="C25" s="529"/>
      <c r="D25" s="530">
        <v>12</v>
      </c>
      <c r="E25" s="531" t="s">
        <v>239</v>
      </c>
      <c r="F25" s="715">
        <f>'[3].V'!$D$6</f>
        <v>1938789996.2178299</v>
      </c>
      <c r="G25" s="717"/>
      <c r="H25" s="759"/>
      <c r="I25" s="760"/>
      <c r="J25" s="759"/>
      <c r="K25" s="760"/>
      <c r="L25" s="547"/>
      <c r="M25" s="547"/>
    </row>
    <row r="26" spans="2:13" ht="23.25" customHeight="1" thickBot="1" x14ac:dyDescent="0.3">
      <c r="B26" s="528" t="s">
        <v>240</v>
      </c>
      <c r="C26" s="529"/>
      <c r="D26" s="530">
        <v>13</v>
      </c>
      <c r="E26" s="531" t="s">
        <v>241</v>
      </c>
      <c r="F26" s="759"/>
      <c r="G26" s="760"/>
      <c r="H26" s="715">
        <v>0</v>
      </c>
      <c r="I26" s="717"/>
      <c r="J26" s="715">
        <v>0</v>
      </c>
      <c r="K26" s="717"/>
      <c r="L26" s="544">
        <v>0</v>
      </c>
      <c r="M26" s="545">
        <v>0</v>
      </c>
    </row>
    <row r="27" spans="2:13" ht="15.75" thickBot="1" x14ac:dyDescent="0.3">
      <c r="B27" s="534"/>
      <c r="C27" s="535"/>
      <c r="D27" s="536">
        <v>14</v>
      </c>
      <c r="E27" s="535" t="s">
        <v>242</v>
      </c>
      <c r="F27" s="761"/>
      <c r="G27" s="762"/>
      <c r="H27" s="761"/>
      <c r="I27" s="762"/>
      <c r="J27" s="761"/>
      <c r="K27" s="762"/>
      <c r="L27" s="548"/>
      <c r="M27" s="549">
        <f>'[4].V'!$F$5</f>
        <v>45389504251.812401</v>
      </c>
    </row>
    <row r="29" spans="2:13" ht="15.75" thickBot="1" x14ac:dyDescent="0.3">
      <c r="B29" s="83" t="s">
        <v>243</v>
      </c>
    </row>
    <row r="30" spans="2:13" ht="15.75" thickBot="1" x14ac:dyDescent="0.3">
      <c r="B30" s="522"/>
      <c r="C30" s="523"/>
      <c r="D30" s="744"/>
      <c r="E30" s="745"/>
      <c r="F30" s="746" t="s">
        <v>51</v>
      </c>
      <c r="G30" s="747"/>
      <c r="H30" s="748" t="s">
        <v>52</v>
      </c>
      <c r="I30" s="749"/>
      <c r="J30" s="747" t="s">
        <v>53</v>
      </c>
      <c r="K30" s="747"/>
      <c r="L30" s="550" t="s">
        <v>54</v>
      </c>
      <c r="M30" s="542" t="s">
        <v>55</v>
      </c>
    </row>
    <row r="31" spans="2:13" ht="15.75" thickBot="1" x14ac:dyDescent="0.3">
      <c r="B31" s="750" t="s">
        <v>244</v>
      </c>
      <c r="C31" s="751"/>
      <c r="D31" s="752" t="s">
        <v>211</v>
      </c>
      <c r="E31" s="753"/>
      <c r="F31" s="748" t="s">
        <v>212</v>
      </c>
      <c r="G31" s="758"/>
      <c r="H31" s="758"/>
      <c r="I31" s="758"/>
      <c r="J31" s="758"/>
      <c r="K31" s="758"/>
      <c r="L31" s="749"/>
      <c r="M31" s="731" t="s">
        <v>213</v>
      </c>
    </row>
    <row r="32" spans="2:13" ht="15" customHeight="1" x14ac:dyDescent="0.25">
      <c r="B32" s="734" t="s">
        <v>214</v>
      </c>
      <c r="C32" s="736" t="s">
        <v>215</v>
      </c>
      <c r="D32" s="754"/>
      <c r="E32" s="755"/>
      <c r="F32" s="738" t="s">
        <v>216</v>
      </c>
      <c r="G32" s="739"/>
      <c r="H32" s="738" t="s">
        <v>217</v>
      </c>
      <c r="I32" s="739"/>
      <c r="J32" s="738" t="s">
        <v>218</v>
      </c>
      <c r="K32" s="739"/>
      <c r="L32" s="742" t="s">
        <v>219</v>
      </c>
      <c r="M32" s="732"/>
    </row>
    <row r="33" spans="2:13" ht="15.75" thickBot="1" x14ac:dyDescent="0.3">
      <c r="B33" s="735"/>
      <c r="C33" s="737"/>
      <c r="D33" s="756"/>
      <c r="E33" s="757"/>
      <c r="F33" s="740"/>
      <c r="G33" s="741"/>
      <c r="H33" s="740"/>
      <c r="I33" s="741"/>
      <c r="J33" s="740"/>
      <c r="K33" s="741"/>
      <c r="L33" s="743"/>
      <c r="M33" s="733"/>
    </row>
    <row r="34" spans="2:13" ht="15.75" thickBot="1" x14ac:dyDescent="0.3">
      <c r="B34" s="524"/>
      <c r="C34" s="525" t="s">
        <v>245</v>
      </c>
      <c r="D34" s="726" t="s">
        <v>246</v>
      </c>
      <c r="E34" s="726"/>
      <c r="F34" s="726"/>
      <c r="G34" s="726"/>
      <c r="H34" s="726"/>
      <c r="I34" s="726"/>
      <c r="J34" s="726"/>
      <c r="K34" s="726"/>
      <c r="L34" s="726"/>
      <c r="M34" s="727"/>
    </row>
    <row r="35" spans="2:13" ht="135.75" customHeight="1" thickBot="1" x14ac:dyDescent="0.3">
      <c r="B35" s="526" t="s">
        <v>247</v>
      </c>
      <c r="C35" s="527" t="s">
        <v>222</v>
      </c>
      <c r="D35" s="537">
        <v>15</v>
      </c>
      <c r="E35" s="527" t="s">
        <v>248</v>
      </c>
      <c r="F35" s="709"/>
      <c r="G35" s="710"/>
      <c r="H35" s="728"/>
      <c r="I35" s="729"/>
      <c r="J35" s="728"/>
      <c r="K35" s="729"/>
      <c r="L35" s="553"/>
      <c r="M35" s="546">
        <f>'[5].V'!$N$13</f>
        <v>984514942.45381701</v>
      </c>
    </row>
    <row r="36" spans="2:13" ht="23.25" customHeight="1" thickBot="1" x14ac:dyDescent="0.3">
      <c r="B36" s="526"/>
      <c r="C36" s="527"/>
      <c r="D36" s="537" t="s">
        <v>249</v>
      </c>
      <c r="E36" s="527" t="s">
        <v>250</v>
      </c>
      <c r="F36" s="551"/>
      <c r="G36" s="552"/>
      <c r="H36" s="725">
        <v>0</v>
      </c>
      <c r="I36" s="730"/>
      <c r="J36" s="725">
        <v>0</v>
      </c>
      <c r="K36" s="730"/>
      <c r="L36" s="546">
        <v>0</v>
      </c>
      <c r="M36" s="546">
        <v>0</v>
      </c>
    </row>
    <row r="37" spans="2:13" ht="23.25" customHeight="1" thickBot="1" x14ac:dyDescent="0.3">
      <c r="B37" s="526" t="s">
        <v>251</v>
      </c>
      <c r="C37" s="527"/>
      <c r="D37" s="537">
        <v>16</v>
      </c>
      <c r="E37" s="527" t="s">
        <v>252</v>
      </c>
      <c r="F37" s="709"/>
      <c r="G37" s="710"/>
      <c r="H37" s="725">
        <v>0</v>
      </c>
      <c r="I37" s="723"/>
      <c r="J37" s="725">
        <v>0</v>
      </c>
      <c r="K37" s="723"/>
      <c r="L37" s="543">
        <v>0</v>
      </c>
      <c r="M37" s="546">
        <v>0</v>
      </c>
    </row>
    <row r="38" spans="2:13" ht="38.450000000000003" customHeight="1" thickBot="1" x14ac:dyDescent="0.3">
      <c r="B38" s="526"/>
      <c r="C38" s="527"/>
      <c r="D38" s="537">
        <v>17</v>
      </c>
      <c r="E38" s="527" t="s">
        <v>253</v>
      </c>
      <c r="F38" s="709"/>
      <c r="G38" s="710"/>
      <c r="H38" s="725">
        <f>'[5].V'!$F$61+'[5].V'!$F$67-'[5].V'!$F$68-'[5].V'!$F$79</f>
        <v>6034217345.5076904</v>
      </c>
      <c r="I38" s="723"/>
      <c r="J38" s="725">
        <f>+'[5].V'!$G$61+'[5].V'!$G$67</f>
        <v>2688842035.23774</v>
      </c>
      <c r="K38" s="723"/>
      <c r="L38" s="546">
        <f>'[5].V'!$H$61+'[5].V'!$H$67-'[5].V'!$H$68-'[5].V'!$H$79</f>
        <v>22871147325.93586</v>
      </c>
      <c r="M38" s="546">
        <f>'[5].V'!$N$61+'[5].V'!$N$67-'[5].V'!$N$68-'[5].V'!$N$79</f>
        <v>21715584739.98489</v>
      </c>
    </row>
    <row r="39" spans="2:13" ht="34.5" customHeight="1" thickBot="1" x14ac:dyDescent="0.3">
      <c r="B39" s="528" t="s">
        <v>254</v>
      </c>
      <c r="C39" s="529"/>
      <c r="D39" s="537">
        <v>18</v>
      </c>
      <c r="E39" s="531" t="s">
        <v>1223</v>
      </c>
      <c r="F39" s="709"/>
      <c r="G39" s="710"/>
      <c r="H39" s="715">
        <v>0</v>
      </c>
      <c r="I39" s="717"/>
      <c r="J39" s="715">
        <v>0</v>
      </c>
      <c r="K39" s="717"/>
      <c r="L39" s="544">
        <v>0</v>
      </c>
      <c r="M39" s="545">
        <v>0</v>
      </c>
    </row>
    <row r="40" spans="2:13" ht="112.5" customHeight="1" thickBot="1" x14ac:dyDescent="0.3">
      <c r="B40" s="528" t="s">
        <v>255</v>
      </c>
      <c r="C40" s="529"/>
      <c r="D40" s="537">
        <v>19</v>
      </c>
      <c r="E40" s="531" t="s">
        <v>256</v>
      </c>
      <c r="F40" s="709"/>
      <c r="G40" s="710"/>
      <c r="H40" s="715">
        <f>'[5].V'!$F$74+'[5].V'!$F$78</f>
        <v>3531706405.6069999</v>
      </c>
      <c r="I40" s="717"/>
      <c r="J40" s="715">
        <v>0</v>
      </c>
      <c r="K40" s="717"/>
      <c r="L40" s="544">
        <v>0</v>
      </c>
      <c r="M40" s="545">
        <f>+'[5].V'!$N$74+'[5].V'!$N$78</f>
        <v>176585320.28035</v>
      </c>
    </row>
    <row r="41" spans="2:13" ht="45.75" customHeight="1" thickBot="1" x14ac:dyDescent="0.3">
      <c r="B41" s="528" t="s">
        <v>257</v>
      </c>
      <c r="C41" s="529"/>
      <c r="D41" s="537">
        <v>20</v>
      </c>
      <c r="E41" s="531" t="s">
        <v>258</v>
      </c>
      <c r="F41" s="709"/>
      <c r="G41" s="710"/>
      <c r="H41" s="715">
        <f>'[5].V'!$F$85-'[5].V'!$F$80-'[5].V'!$F$81</f>
        <v>1508206350.0506799</v>
      </c>
      <c r="I41" s="717"/>
      <c r="J41" s="715">
        <f>'[5].V'!$G$85-'[5].V'!$G$86-'[5].V'!$G$80-'[5].V'!$G$81</f>
        <v>2688842035.23774</v>
      </c>
      <c r="K41" s="717"/>
      <c r="L41" s="544">
        <f>'[5].V'!$H$85-'[5].V'!$H$86-'[5].V'!$H$80-'[5].V'!$H$81</f>
        <v>22559146823.019402</v>
      </c>
      <c r="M41" s="545">
        <f>'[5].V'!$N$85-'[5].V'!$N$86-'[5].V'!$N$80-'[5].V'!$N$81</f>
        <v>21273798992.210499</v>
      </c>
    </row>
    <row r="42" spans="2:13" ht="34.5" customHeight="1" thickBot="1" x14ac:dyDescent="0.3">
      <c r="B42" s="528" t="s">
        <v>259</v>
      </c>
      <c r="C42" s="529"/>
      <c r="D42" s="537">
        <v>21</v>
      </c>
      <c r="E42" s="538" t="s">
        <v>260</v>
      </c>
      <c r="F42" s="709"/>
      <c r="G42" s="710"/>
      <c r="H42" s="715">
        <v>0</v>
      </c>
      <c r="I42" s="717"/>
      <c r="J42" s="715">
        <v>0</v>
      </c>
      <c r="K42" s="717"/>
      <c r="L42" s="544">
        <v>0</v>
      </c>
      <c r="M42" s="545">
        <v>0</v>
      </c>
    </row>
    <row r="43" spans="2:13" ht="24.75" customHeight="1" thickBot="1" x14ac:dyDescent="0.3">
      <c r="B43" s="528" t="s">
        <v>261</v>
      </c>
      <c r="C43" s="529"/>
      <c r="D43" s="537">
        <v>22</v>
      </c>
      <c r="E43" s="531" t="s">
        <v>262</v>
      </c>
      <c r="F43" s="709"/>
      <c r="G43" s="710"/>
      <c r="H43" s="715">
        <v>0</v>
      </c>
      <c r="I43" s="717"/>
      <c r="J43" s="715">
        <v>0</v>
      </c>
      <c r="K43" s="717"/>
      <c r="L43" s="545">
        <v>0</v>
      </c>
      <c r="M43" s="545">
        <v>0</v>
      </c>
    </row>
    <row r="44" spans="2:13" ht="34.5" customHeight="1" thickBot="1" x14ac:dyDescent="0.3">
      <c r="B44" s="528" t="s">
        <v>263</v>
      </c>
      <c r="C44" s="529"/>
      <c r="D44" s="537">
        <v>23</v>
      </c>
      <c r="E44" s="538" t="s">
        <v>260</v>
      </c>
      <c r="F44" s="709"/>
      <c r="G44" s="710"/>
      <c r="H44" s="715">
        <v>0</v>
      </c>
      <c r="I44" s="717"/>
      <c r="J44" s="715">
        <v>0</v>
      </c>
      <c r="K44" s="717"/>
      <c r="L44" s="545">
        <v>0</v>
      </c>
      <c r="M44" s="545">
        <v>0</v>
      </c>
    </row>
    <row r="45" spans="2:13" ht="45.75" thickBot="1" x14ac:dyDescent="0.3">
      <c r="B45" s="528" t="s">
        <v>264</v>
      </c>
      <c r="C45" s="529"/>
      <c r="D45" s="537">
        <v>24</v>
      </c>
      <c r="E45" s="531" t="s">
        <v>265</v>
      </c>
      <c r="F45" s="709"/>
      <c r="G45" s="710"/>
      <c r="H45" s="715">
        <v>0</v>
      </c>
      <c r="I45" s="717"/>
      <c r="J45" s="715">
        <v>0</v>
      </c>
      <c r="K45" s="717"/>
      <c r="L45" s="544">
        <f>'[5].V'!$H$61+'[5].V'!$H$89</f>
        <v>312000502.91645902</v>
      </c>
      <c r="M45" s="545">
        <f>'[5].V'!$N$61+'[5].V'!$N$89</f>
        <v>265200427.49399</v>
      </c>
    </row>
    <row r="46" spans="2:13" ht="15.75" customHeight="1" thickBot="1" x14ac:dyDescent="0.3">
      <c r="B46" s="526">
        <v>45</v>
      </c>
      <c r="C46" s="527"/>
      <c r="D46" s="537">
        <v>25</v>
      </c>
      <c r="E46" s="527" t="s">
        <v>266</v>
      </c>
      <c r="F46" s="709"/>
      <c r="G46" s="710"/>
      <c r="H46" s="725">
        <v>0</v>
      </c>
      <c r="I46" s="723"/>
      <c r="J46" s="725">
        <v>0</v>
      </c>
      <c r="K46" s="723"/>
      <c r="L46" s="543">
        <v>0</v>
      </c>
      <c r="M46" s="546">
        <v>0</v>
      </c>
    </row>
    <row r="47" spans="2:13" ht="30.75" customHeight="1" thickBot="1" x14ac:dyDescent="0.3">
      <c r="B47" s="526"/>
      <c r="C47" s="527"/>
      <c r="D47" s="537">
        <v>26</v>
      </c>
      <c r="E47" s="527" t="s">
        <v>267</v>
      </c>
      <c r="F47" s="720" t="s">
        <v>283</v>
      </c>
      <c r="G47" s="721"/>
      <c r="H47" s="722">
        <f>H48+H49++H50+H51+H52</f>
        <v>2236287513.0124402</v>
      </c>
      <c r="I47" s="723"/>
      <c r="J47" s="722">
        <f>J48+H49+H50+H51+J52</f>
        <v>2236287513.0124402</v>
      </c>
      <c r="K47" s="724"/>
      <c r="L47" s="554">
        <f>L48+H49+H50+H51+L52</f>
        <v>2675229466.2524405</v>
      </c>
      <c r="M47" s="554">
        <f>M48+M49+M50+M51+M52</f>
        <v>550756328.89062202</v>
      </c>
    </row>
    <row r="48" spans="2:13" ht="15.75" thickBot="1" x14ac:dyDescent="0.3">
      <c r="B48" s="528" t="s">
        <v>268</v>
      </c>
      <c r="C48" s="529"/>
      <c r="D48" s="537">
        <v>27</v>
      </c>
      <c r="E48" s="531" t="s">
        <v>269</v>
      </c>
      <c r="F48" s="709"/>
      <c r="G48" s="710"/>
      <c r="H48" s="709"/>
      <c r="I48" s="710"/>
      <c r="J48" s="709"/>
      <c r="K48" s="710"/>
      <c r="L48" s="545">
        <v>0</v>
      </c>
      <c r="M48" s="555">
        <v>0</v>
      </c>
    </row>
    <row r="49" spans="2:13" ht="60.75" customHeight="1" thickBot="1" x14ac:dyDescent="0.3">
      <c r="B49" s="528" t="s">
        <v>270</v>
      </c>
      <c r="C49" s="529"/>
      <c r="D49" s="537">
        <v>28</v>
      </c>
      <c r="E49" s="531" t="s">
        <v>271</v>
      </c>
      <c r="F49" s="709"/>
      <c r="G49" s="710"/>
      <c r="H49" s="715">
        <v>0</v>
      </c>
      <c r="I49" s="716"/>
      <c r="J49" s="716"/>
      <c r="K49" s="716"/>
      <c r="L49" s="717"/>
      <c r="M49" s="545">
        <v>0</v>
      </c>
    </row>
    <row r="50" spans="2:13" ht="15.75" customHeight="1" thickBot="1" x14ac:dyDescent="0.3">
      <c r="B50" s="528" t="s">
        <v>272</v>
      </c>
      <c r="C50" s="529"/>
      <c r="D50" s="537">
        <v>29</v>
      </c>
      <c r="E50" s="531" t="s">
        <v>1224</v>
      </c>
      <c r="F50" s="718"/>
      <c r="G50" s="719"/>
      <c r="H50" s="715">
        <v>0</v>
      </c>
      <c r="I50" s="716"/>
      <c r="J50" s="716"/>
      <c r="K50" s="716"/>
      <c r="L50" s="716"/>
      <c r="M50" s="556">
        <v>0</v>
      </c>
    </row>
    <row r="51" spans="2:13" ht="23.25" customHeight="1" thickBot="1" x14ac:dyDescent="0.3">
      <c r="B51" s="528" t="s">
        <v>273</v>
      </c>
      <c r="C51" s="529"/>
      <c r="D51" s="537">
        <v>30</v>
      </c>
      <c r="E51" s="531" t="s">
        <v>274</v>
      </c>
      <c r="F51" s="709"/>
      <c r="G51" s="710"/>
      <c r="H51" s="715">
        <f>'[6].V'!$E$8</f>
        <v>2236287513.0124402</v>
      </c>
      <c r="I51" s="716"/>
      <c r="J51" s="716"/>
      <c r="K51" s="716"/>
      <c r="L51" s="716"/>
      <c r="M51" s="556">
        <f>'[6].V'!$M$7</f>
        <v>111814375.650622</v>
      </c>
    </row>
    <row r="52" spans="2:13" ht="111.95" customHeight="1" thickBot="1" x14ac:dyDescent="0.3">
      <c r="B52" s="528" t="s">
        <v>275</v>
      </c>
      <c r="C52" s="529"/>
      <c r="D52" s="537">
        <v>31</v>
      </c>
      <c r="E52" s="531" t="s">
        <v>276</v>
      </c>
      <c r="F52" s="709"/>
      <c r="G52" s="710"/>
      <c r="H52" s="711">
        <v>0</v>
      </c>
      <c r="I52" s="712"/>
      <c r="J52" s="711">
        <v>0</v>
      </c>
      <c r="K52" s="712"/>
      <c r="L52" s="544">
        <f>'[5].V'!$H$104</f>
        <v>438941953.24000001</v>
      </c>
      <c r="M52" s="545">
        <f>+'[5].V'!$N$104</f>
        <v>438941953.24000001</v>
      </c>
    </row>
    <row r="53" spans="2:13" ht="15.75" customHeight="1" thickBot="1" x14ac:dyDescent="0.3">
      <c r="B53" s="526" t="s">
        <v>277</v>
      </c>
      <c r="C53" s="527"/>
      <c r="D53" s="537">
        <v>32</v>
      </c>
      <c r="E53" s="527" t="s">
        <v>278</v>
      </c>
      <c r="F53" s="709"/>
      <c r="G53" s="710"/>
      <c r="H53" s="713">
        <v>0</v>
      </c>
      <c r="I53" s="714"/>
      <c r="J53" s="713">
        <v>0</v>
      </c>
      <c r="K53" s="714"/>
      <c r="L53" s="557">
        <v>0</v>
      </c>
      <c r="M53" s="558">
        <v>0</v>
      </c>
    </row>
    <row r="54" spans="2:13" ht="15.75" thickBot="1" x14ac:dyDescent="0.3">
      <c r="B54" s="534"/>
      <c r="C54" s="535"/>
      <c r="D54" s="537">
        <v>33</v>
      </c>
      <c r="E54" s="535" t="s">
        <v>279</v>
      </c>
      <c r="F54" s="705"/>
      <c r="G54" s="706"/>
      <c r="H54" s="705"/>
      <c r="I54" s="706"/>
      <c r="J54" s="705"/>
      <c r="K54" s="706"/>
      <c r="L54" s="559"/>
      <c r="M54" s="549">
        <f>'[7].V'!$G$6</f>
        <v>24025335026.703201</v>
      </c>
    </row>
    <row r="56" spans="2:13" x14ac:dyDescent="0.25">
      <c r="B56" s="84"/>
    </row>
    <row r="58" spans="2:13" x14ac:dyDescent="0.25">
      <c r="B58" s="83" t="s">
        <v>280</v>
      </c>
    </row>
    <row r="59" spans="2:13" ht="15.75" thickBot="1" x14ac:dyDescent="0.3"/>
    <row r="60" spans="2:13" ht="23.25" thickBot="1" x14ac:dyDescent="0.3">
      <c r="B60" s="539">
        <v>9</v>
      </c>
      <c r="C60" s="540" t="s">
        <v>281</v>
      </c>
      <c r="D60" s="537">
        <v>34</v>
      </c>
      <c r="E60" s="540" t="s">
        <v>282</v>
      </c>
      <c r="F60" s="707"/>
      <c r="G60" s="708"/>
      <c r="H60" s="707"/>
      <c r="I60" s="708"/>
      <c r="J60" s="707"/>
      <c r="K60" s="708"/>
      <c r="L60" s="560"/>
      <c r="M60" s="561">
        <f>'[8].V'!$F$14</f>
        <v>1.8892350200000001</v>
      </c>
    </row>
  </sheetData>
  <mergeCells count="131">
    <mergeCell ref="D9:E9"/>
    <mergeCell ref="F9:G9"/>
    <mergeCell ref="H9:I9"/>
    <mergeCell ref="J9:K9"/>
    <mergeCell ref="B10:C10"/>
    <mergeCell ref="D10:E12"/>
    <mergeCell ref="F10:L10"/>
    <mergeCell ref="D13:M13"/>
    <mergeCell ref="F14:G14"/>
    <mergeCell ref="H14:I14"/>
    <mergeCell ref="J14:K14"/>
    <mergeCell ref="F15:G15"/>
    <mergeCell ref="H15:I15"/>
    <mergeCell ref="J15:K15"/>
    <mergeCell ref="M10:M12"/>
    <mergeCell ref="B11:B12"/>
    <mergeCell ref="C11:C12"/>
    <mergeCell ref="F11:G12"/>
    <mergeCell ref="H11:I12"/>
    <mergeCell ref="J11:K12"/>
    <mergeCell ref="L11:L12"/>
    <mergeCell ref="F18:G18"/>
    <mergeCell ref="H18:I18"/>
    <mergeCell ref="J18:K18"/>
    <mergeCell ref="F19:G19"/>
    <mergeCell ref="H19:I19"/>
    <mergeCell ref="J19:K19"/>
    <mergeCell ref="F16:G16"/>
    <mergeCell ref="H16:I16"/>
    <mergeCell ref="J16:K16"/>
    <mergeCell ref="F17:G17"/>
    <mergeCell ref="H17:I17"/>
    <mergeCell ref="J17:K17"/>
    <mergeCell ref="F22:G22"/>
    <mergeCell ref="H22:I22"/>
    <mergeCell ref="J22:K22"/>
    <mergeCell ref="F23:G23"/>
    <mergeCell ref="H23:I23"/>
    <mergeCell ref="J23:K23"/>
    <mergeCell ref="F20:G20"/>
    <mergeCell ref="H20:I20"/>
    <mergeCell ref="J20:K20"/>
    <mergeCell ref="F21:G21"/>
    <mergeCell ref="H21:I21"/>
    <mergeCell ref="J21:K21"/>
    <mergeCell ref="F26:G26"/>
    <mergeCell ref="H26:I26"/>
    <mergeCell ref="J26:K26"/>
    <mergeCell ref="F27:G27"/>
    <mergeCell ref="H27:I27"/>
    <mergeCell ref="J27:K27"/>
    <mergeCell ref="F24:G24"/>
    <mergeCell ref="H24:I24"/>
    <mergeCell ref="J24:K24"/>
    <mergeCell ref="F25:G25"/>
    <mergeCell ref="H25:I25"/>
    <mergeCell ref="J25:K25"/>
    <mergeCell ref="M31:M33"/>
    <mergeCell ref="B32:B33"/>
    <mergeCell ref="C32:C33"/>
    <mergeCell ref="F32:G33"/>
    <mergeCell ref="H32:I33"/>
    <mergeCell ref="J32:K33"/>
    <mergeCell ref="L32:L33"/>
    <mergeCell ref="D30:E30"/>
    <mergeCell ref="F30:G30"/>
    <mergeCell ref="H30:I30"/>
    <mergeCell ref="J30:K30"/>
    <mergeCell ref="B31:C31"/>
    <mergeCell ref="D31:E33"/>
    <mergeCell ref="F31:L31"/>
    <mergeCell ref="F37:G37"/>
    <mergeCell ref="H37:I37"/>
    <mergeCell ref="J37:K37"/>
    <mergeCell ref="F38:G38"/>
    <mergeCell ref="H38:I38"/>
    <mergeCell ref="J38:K38"/>
    <mergeCell ref="D34:M34"/>
    <mergeCell ref="F35:G35"/>
    <mergeCell ref="H35:I35"/>
    <mergeCell ref="J35:K35"/>
    <mergeCell ref="H36:I36"/>
    <mergeCell ref="J36:K36"/>
    <mergeCell ref="F41:G41"/>
    <mergeCell ref="H41:I41"/>
    <mergeCell ref="J41:K41"/>
    <mergeCell ref="F42:G42"/>
    <mergeCell ref="H42:I42"/>
    <mergeCell ref="J42:K42"/>
    <mergeCell ref="F39:G39"/>
    <mergeCell ref="H39:I39"/>
    <mergeCell ref="J39:K39"/>
    <mergeCell ref="F40:G40"/>
    <mergeCell ref="H40:I40"/>
    <mergeCell ref="J40:K40"/>
    <mergeCell ref="F45:G45"/>
    <mergeCell ref="H45:I45"/>
    <mergeCell ref="J45:K45"/>
    <mergeCell ref="F46:G46"/>
    <mergeCell ref="H46:I46"/>
    <mergeCell ref="J46:K46"/>
    <mergeCell ref="F43:G43"/>
    <mergeCell ref="H43:I43"/>
    <mergeCell ref="J43:K43"/>
    <mergeCell ref="F44:G44"/>
    <mergeCell ref="H44:I44"/>
    <mergeCell ref="J44:K44"/>
    <mergeCell ref="F49:G49"/>
    <mergeCell ref="H49:L49"/>
    <mergeCell ref="F50:G50"/>
    <mergeCell ref="H50:L50"/>
    <mergeCell ref="F51:G51"/>
    <mergeCell ref="H51:L51"/>
    <mergeCell ref="F47:G47"/>
    <mergeCell ref="H47:I47"/>
    <mergeCell ref="J47:K47"/>
    <mergeCell ref="F48:G48"/>
    <mergeCell ref="H48:I48"/>
    <mergeCell ref="J48:K48"/>
    <mergeCell ref="F54:G54"/>
    <mergeCell ref="H54:I54"/>
    <mergeCell ref="J54:K54"/>
    <mergeCell ref="F60:G60"/>
    <mergeCell ref="H60:I60"/>
    <mergeCell ref="J60:K60"/>
    <mergeCell ref="F52:G52"/>
    <mergeCell ref="H52:I52"/>
    <mergeCell ref="J52:K52"/>
    <mergeCell ref="F53:G53"/>
    <mergeCell ref="H53:I53"/>
    <mergeCell ref="J53:K53"/>
  </mergeCells>
  <hyperlinks>
    <hyperlink ref="A1" location="Index!A1" display="Go back to index" xr:uid="{648AA3F2-8903-4374-8F1A-39C47BC58FAD}"/>
  </hyperlinks>
  <pageMargins left="0.7" right="0.7" top="0.75" bottom="0.75" header="0.3" footer="0.3"/>
  <pageSetup paperSize="9" scale="38"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8FEE1-2402-4DC0-8AD2-19AC3EB956E4}">
  <dimension ref="A1:K18"/>
  <sheetViews>
    <sheetView showGridLines="0" zoomScaleNormal="100" zoomScalePageLayoutView="60" workbookViewId="0"/>
  </sheetViews>
  <sheetFormatPr defaultColWidth="9.140625" defaultRowHeight="23.25" customHeight="1" x14ac:dyDescent="0.25"/>
  <cols>
    <col min="1" max="2" width="9.140625" style="474"/>
    <col min="3" max="3" width="33.7109375" style="474" customWidth="1"/>
    <col min="4" max="4" width="28.7109375" style="474" customWidth="1"/>
    <col min="5" max="5" width="24.42578125" style="474" customWidth="1"/>
    <col min="6" max="6" width="20.5703125" style="474" customWidth="1"/>
    <col min="7" max="7" width="22.140625" style="474" customWidth="1"/>
    <col min="8" max="8" width="26" style="474" customWidth="1"/>
    <col min="9" max="9" width="23" style="474" customWidth="1"/>
    <col min="10" max="10" width="22.5703125" style="474" customWidth="1"/>
    <col min="11" max="11" width="21" style="474" customWidth="1"/>
    <col min="12" max="16384" width="9.140625" style="474"/>
  </cols>
  <sheetData>
    <row r="1" spans="1:11" ht="23.25" customHeight="1" x14ac:dyDescent="0.25">
      <c r="A1" s="135" t="s">
        <v>843</v>
      </c>
    </row>
    <row r="4" spans="1:11" ht="23.25" customHeight="1" x14ac:dyDescent="0.25">
      <c r="B4" s="767" t="s">
        <v>126</v>
      </c>
      <c r="C4" s="767"/>
      <c r="D4" s="767"/>
      <c r="E4" s="767"/>
      <c r="F4" s="767"/>
      <c r="G4" s="767"/>
      <c r="H4" s="767"/>
      <c r="I4" s="767"/>
      <c r="J4" s="767"/>
      <c r="K4" s="767"/>
    </row>
    <row r="5" spans="1:11" ht="23.25" customHeight="1" x14ac:dyDescent="0.25">
      <c r="B5" s="38"/>
      <c r="C5" s="38"/>
      <c r="D5" s="38"/>
      <c r="E5" s="38"/>
      <c r="F5" s="38"/>
      <c r="G5" s="38"/>
      <c r="H5" s="38"/>
      <c r="I5" s="38"/>
      <c r="J5" s="38"/>
      <c r="K5" s="38"/>
    </row>
    <row r="6" spans="1:11" ht="23.25" customHeight="1" x14ac:dyDescent="0.25">
      <c r="B6" s="376"/>
      <c r="C6" s="38"/>
      <c r="D6" s="768" t="s">
        <v>127</v>
      </c>
      <c r="E6" s="769"/>
      <c r="F6" s="772" t="s">
        <v>128</v>
      </c>
      <c r="G6" s="773"/>
      <c r="H6" s="773" t="s">
        <v>129</v>
      </c>
      <c r="I6" s="773"/>
      <c r="J6" s="773" t="s">
        <v>130</v>
      </c>
      <c r="K6" s="773"/>
    </row>
    <row r="7" spans="1:11" ht="23.25" customHeight="1" x14ac:dyDescent="0.25">
      <c r="B7" s="376"/>
      <c r="C7" s="376"/>
      <c r="D7" s="770"/>
      <c r="E7" s="771"/>
      <c r="F7" s="769"/>
      <c r="G7" s="773"/>
      <c r="H7" s="774"/>
      <c r="I7" s="773"/>
      <c r="J7" s="774"/>
      <c r="K7" s="773"/>
    </row>
    <row r="8" spans="1:11" ht="69.75" customHeight="1" x14ac:dyDescent="0.25">
      <c r="B8" s="376"/>
      <c r="C8" s="376"/>
      <c r="D8" s="37"/>
      <c r="E8" s="406" t="s">
        <v>131</v>
      </c>
      <c r="F8" s="37"/>
      <c r="G8" s="406" t="s">
        <v>131</v>
      </c>
      <c r="H8" s="37"/>
      <c r="I8" s="406" t="s">
        <v>132</v>
      </c>
      <c r="J8" s="37"/>
      <c r="K8" s="406" t="s">
        <v>132</v>
      </c>
    </row>
    <row r="9" spans="1:11" ht="23.25" customHeight="1" x14ac:dyDescent="0.25">
      <c r="B9" s="376"/>
      <c r="C9" s="376"/>
      <c r="D9" s="34" t="s">
        <v>133</v>
      </c>
      <c r="E9" s="34" t="s">
        <v>134</v>
      </c>
      <c r="F9" s="34" t="s">
        <v>135</v>
      </c>
      <c r="G9" s="34" t="s">
        <v>136</v>
      </c>
      <c r="H9" s="34" t="s">
        <v>137</v>
      </c>
      <c r="I9" s="34" t="s">
        <v>138</v>
      </c>
      <c r="J9" s="34" t="s">
        <v>139</v>
      </c>
      <c r="K9" s="373">
        <v>100</v>
      </c>
    </row>
    <row r="10" spans="1:11" ht="42" customHeight="1" x14ac:dyDescent="0.25">
      <c r="B10" s="36" t="s">
        <v>133</v>
      </c>
      <c r="C10" s="35" t="s">
        <v>140</v>
      </c>
      <c r="D10" s="327">
        <v>48988855878.5149</v>
      </c>
      <c r="E10" s="327"/>
      <c r="F10" s="347"/>
      <c r="G10" s="347"/>
      <c r="H10" s="327">
        <v>5046827367.3659697</v>
      </c>
      <c r="I10" s="327"/>
      <c r="J10" s="347"/>
      <c r="K10" s="347"/>
    </row>
    <row r="11" spans="1:11" ht="32.25" customHeight="1" x14ac:dyDescent="0.25">
      <c r="B11" s="34" t="s">
        <v>134</v>
      </c>
      <c r="C11" s="32" t="s">
        <v>141</v>
      </c>
      <c r="D11" s="327">
        <v>0</v>
      </c>
      <c r="E11" s="327"/>
      <c r="F11" s="327">
        <v>0</v>
      </c>
      <c r="G11" s="327"/>
      <c r="H11" s="327">
        <v>0</v>
      </c>
      <c r="I11" s="327"/>
      <c r="J11" s="327">
        <v>0</v>
      </c>
      <c r="K11" s="327"/>
    </row>
    <row r="12" spans="1:11" ht="32.25" customHeight="1" x14ac:dyDescent="0.25">
      <c r="B12" s="34" t="s">
        <v>135</v>
      </c>
      <c r="C12" s="32" t="s">
        <v>142</v>
      </c>
      <c r="D12" s="327">
        <v>21571222251.787102</v>
      </c>
      <c r="E12" s="327"/>
      <c r="F12" s="327">
        <v>21571222251.787102</v>
      </c>
      <c r="G12" s="327"/>
      <c r="H12" s="327">
        <v>4801126403.61586</v>
      </c>
      <c r="I12" s="327"/>
      <c r="J12" s="327">
        <v>4801126403.61586</v>
      </c>
      <c r="K12" s="327"/>
    </row>
    <row r="13" spans="1:11" ht="32.25" customHeight="1" x14ac:dyDescent="0.25">
      <c r="B13" s="34" t="s">
        <v>136</v>
      </c>
      <c r="C13" s="33" t="s">
        <v>143</v>
      </c>
      <c r="D13" s="327">
        <v>21035777907.456699</v>
      </c>
      <c r="E13" s="327"/>
      <c r="F13" s="327">
        <v>21035777907.456699</v>
      </c>
      <c r="G13" s="327"/>
      <c r="H13" s="327">
        <v>3486775683.32762</v>
      </c>
      <c r="I13" s="327"/>
      <c r="J13" s="327">
        <v>3486775683.32762</v>
      </c>
      <c r="K13" s="327"/>
    </row>
    <row r="14" spans="1:11" ht="32.25" customHeight="1" x14ac:dyDescent="0.25">
      <c r="B14" s="34" t="s">
        <v>137</v>
      </c>
      <c r="C14" s="33" t="s">
        <v>144</v>
      </c>
      <c r="D14" s="327">
        <v>0</v>
      </c>
      <c r="E14" s="327"/>
      <c r="F14" s="327">
        <v>0</v>
      </c>
      <c r="G14" s="327"/>
      <c r="H14" s="327">
        <v>0</v>
      </c>
      <c r="I14" s="327"/>
      <c r="J14" s="327">
        <v>0</v>
      </c>
      <c r="K14" s="327"/>
    </row>
    <row r="15" spans="1:11" ht="32.25" customHeight="1" x14ac:dyDescent="0.25">
      <c r="B15" s="34" t="s">
        <v>145</v>
      </c>
      <c r="C15" s="33" t="s">
        <v>146</v>
      </c>
      <c r="D15" s="327">
        <v>535444344.330351</v>
      </c>
      <c r="E15" s="327"/>
      <c r="F15" s="327">
        <v>535444344.330351</v>
      </c>
      <c r="G15" s="327"/>
      <c r="H15" s="327">
        <v>1314350720.2882299</v>
      </c>
      <c r="I15" s="327"/>
      <c r="J15" s="327">
        <v>1314350720.2882299</v>
      </c>
      <c r="K15" s="327"/>
    </row>
    <row r="16" spans="1:11" ht="32.25" customHeight="1" x14ac:dyDescent="0.25">
      <c r="B16" s="34" t="s">
        <v>138</v>
      </c>
      <c r="C16" s="33" t="s">
        <v>147</v>
      </c>
      <c r="D16" s="327">
        <v>0</v>
      </c>
      <c r="E16" s="327"/>
      <c r="F16" s="327">
        <v>0</v>
      </c>
      <c r="G16" s="327"/>
      <c r="H16" s="327">
        <v>0</v>
      </c>
      <c r="I16" s="327"/>
      <c r="J16" s="327">
        <v>0</v>
      </c>
      <c r="K16" s="327"/>
    </row>
    <row r="17" spans="2:11" ht="32.25" customHeight="1" x14ac:dyDescent="0.25">
      <c r="B17" s="34" t="s">
        <v>139</v>
      </c>
      <c r="C17" s="33" t="s">
        <v>148</v>
      </c>
      <c r="D17" s="327">
        <v>0</v>
      </c>
      <c r="E17" s="327"/>
      <c r="F17" s="327">
        <v>0</v>
      </c>
      <c r="G17" s="327"/>
      <c r="H17" s="327">
        <v>0</v>
      </c>
      <c r="I17" s="327"/>
      <c r="J17" s="327">
        <v>0</v>
      </c>
      <c r="K17" s="327"/>
    </row>
    <row r="18" spans="2:11" ht="57" customHeight="1" x14ac:dyDescent="0.25">
      <c r="B18" s="373">
        <v>120</v>
      </c>
      <c r="C18" s="32" t="s">
        <v>149</v>
      </c>
      <c r="D18" s="327">
        <v>27417633626.727856</v>
      </c>
      <c r="E18" s="327"/>
      <c r="F18" s="348"/>
      <c r="G18" s="348"/>
      <c r="H18" s="327">
        <v>245700963.750103</v>
      </c>
      <c r="I18" s="327"/>
      <c r="J18" s="348"/>
      <c r="K18" s="348"/>
    </row>
  </sheetData>
  <mergeCells count="8">
    <mergeCell ref="B4:E4"/>
    <mergeCell ref="F4:G4"/>
    <mergeCell ref="H4:I4"/>
    <mergeCell ref="J4:K4"/>
    <mergeCell ref="D6:E7"/>
    <mergeCell ref="F6:G7"/>
    <mergeCell ref="H6:I7"/>
    <mergeCell ref="J6:K7"/>
  </mergeCells>
  <hyperlinks>
    <hyperlink ref="A1" location="Index!A1" display="Go back to index" xr:uid="{DC429861-0992-4A91-9316-1DF6EDE8CBD0}"/>
  </hyperlinks>
  <pageMargins left="0.7" right="0.7" top="0.75" bottom="0.75" header="0.3" footer="0.3"/>
  <pageSetup paperSize="9" scale="53" orientation="landscape" verticalDpi="9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9C096-2251-4C2D-9A0D-DE01804FBF07}">
  <dimension ref="A1:G23"/>
  <sheetViews>
    <sheetView showGridLines="0" zoomScaleNormal="100" zoomScalePageLayoutView="60" workbookViewId="0"/>
  </sheetViews>
  <sheetFormatPr defaultColWidth="20.28515625" defaultRowHeight="15" x14ac:dyDescent="0.25"/>
  <cols>
    <col min="1" max="1" width="4.5703125" style="474" customWidth="1"/>
    <col min="2" max="2" width="4" style="474" bestFit="1" customWidth="1"/>
    <col min="3" max="3" width="43.42578125" style="474" customWidth="1"/>
    <col min="4" max="4" width="35.5703125" style="474" customWidth="1"/>
    <col min="5" max="5" width="34.85546875" style="474" customWidth="1"/>
    <col min="6" max="6" width="28.42578125" style="474" customWidth="1"/>
    <col min="7" max="7" width="31" style="474" customWidth="1"/>
    <col min="8" max="16384" width="20.28515625" style="474"/>
  </cols>
  <sheetData>
    <row r="1" spans="1:7" x14ac:dyDescent="0.25">
      <c r="A1" s="135" t="s">
        <v>843</v>
      </c>
    </row>
    <row r="4" spans="1:7" ht="18.75" customHeight="1" x14ac:dyDescent="0.25">
      <c r="B4" s="775" t="s">
        <v>150</v>
      </c>
      <c r="C4" s="775"/>
      <c r="D4" s="775"/>
      <c r="E4" s="775"/>
      <c r="F4" s="775"/>
      <c r="G4" s="775"/>
    </row>
    <row r="5" spans="1:7" ht="18.75" x14ac:dyDescent="0.25">
      <c r="B5" s="39"/>
      <c r="C5" s="39"/>
      <c r="D5" s="44"/>
      <c r="E5" s="44"/>
      <c r="F5" s="44"/>
      <c r="G5" s="44"/>
    </row>
    <row r="6" spans="1:7" x14ac:dyDescent="0.25">
      <c r="B6" s="45"/>
      <c r="C6" s="376"/>
      <c r="D6" s="773" t="s">
        <v>151</v>
      </c>
      <c r="E6" s="773"/>
      <c r="F6" s="773" t="s">
        <v>152</v>
      </c>
      <c r="G6" s="773"/>
    </row>
    <row r="7" spans="1:7" ht="75" customHeight="1" x14ac:dyDescent="0.25">
      <c r="B7" s="45"/>
      <c r="C7" s="376"/>
      <c r="D7" s="774"/>
      <c r="E7" s="773"/>
      <c r="F7" s="768" t="s">
        <v>153</v>
      </c>
      <c r="G7" s="769"/>
    </row>
    <row r="8" spans="1:7" ht="30" x14ac:dyDescent="0.25">
      <c r="B8" s="376"/>
      <c r="C8" s="376"/>
      <c r="D8" s="46"/>
      <c r="E8" s="406" t="s">
        <v>131</v>
      </c>
      <c r="F8" s="37"/>
      <c r="G8" s="406" t="s">
        <v>132</v>
      </c>
    </row>
    <row r="9" spans="1:7" x14ac:dyDescent="0.25">
      <c r="B9" s="376"/>
      <c r="C9" s="376"/>
      <c r="D9" s="34" t="s">
        <v>133</v>
      </c>
      <c r="E9" s="34" t="s">
        <v>134</v>
      </c>
      <c r="F9" s="34" t="s">
        <v>135</v>
      </c>
      <c r="G9" s="34" t="s">
        <v>137</v>
      </c>
    </row>
    <row r="10" spans="1:7" x14ac:dyDescent="0.25">
      <c r="B10" s="406">
        <v>130</v>
      </c>
      <c r="C10" s="35" t="s">
        <v>154</v>
      </c>
      <c r="D10" s="519"/>
      <c r="E10" s="519"/>
      <c r="F10" s="519">
        <v>4752169398.0568399</v>
      </c>
      <c r="G10" s="519"/>
    </row>
    <row r="11" spans="1:7" ht="26.25" customHeight="1" x14ac:dyDescent="0.25">
      <c r="B11" s="373">
        <v>140</v>
      </c>
      <c r="C11" s="32" t="s">
        <v>155</v>
      </c>
      <c r="D11" s="519"/>
      <c r="E11" s="519"/>
      <c r="F11" s="519">
        <v>0</v>
      </c>
      <c r="G11" s="519"/>
    </row>
    <row r="12" spans="1:7" ht="26.25" customHeight="1" x14ac:dyDescent="0.25">
      <c r="B12" s="373">
        <v>150</v>
      </c>
      <c r="C12" s="32" t="s">
        <v>141</v>
      </c>
      <c r="D12" s="519"/>
      <c r="E12" s="519"/>
      <c r="F12" s="519">
        <v>0</v>
      </c>
      <c r="G12" s="519"/>
    </row>
    <row r="13" spans="1:7" ht="26.25" customHeight="1" x14ac:dyDescent="0.25">
      <c r="B13" s="373">
        <v>160</v>
      </c>
      <c r="C13" s="32" t="s">
        <v>142</v>
      </c>
      <c r="D13" s="519"/>
      <c r="E13" s="519"/>
      <c r="F13" s="519">
        <v>4752169398.0568399</v>
      </c>
      <c r="G13" s="519"/>
    </row>
    <row r="14" spans="1:7" ht="26.25" customHeight="1" x14ac:dyDescent="0.25">
      <c r="B14" s="373">
        <v>170</v>
      </c>
      <c r="C14" s="32" t="s">
        <v>143</v>
      </c>
      <c r="D14" s="519"/>
      <c r="E14" s="519"/>
      <c r="F14" s="519">
        <v>3754476312.58109</v>
      </c>
      <c r="G14" s="519"/>
    </row>
    <row r="15" spans="1:7" ht="37.5" customHeight="1" x14ac:dyDescent="0.25">
      <c r="B15" s="373">
        <v>180</v>
      </c>
      <c r="C15" s="32" t="s">
        <v>144</v>
      </c>
      <c r="D15" s="519"/>
      <c r="E15" s="519"/>
      <c r="F15" s="519">
        <v>0</v>
      </c>
      <c r="G15" s="519"/>
    </row>
    <row r="16" spans="1:7" x14ac:dyDescent="0.25">
      <c r="B16" s="373">
        <v>190</v>
      </c>
      <c r="C16" s="32" t="s">
        <v>146</v>
      </c>
      <c r="D16" s="519"/>
      <c r="E16" s="519"/>
      <c r="F16" s="519">
        <v>997693085.47574794</v>
      </c>
      <c r="G16" s="519"/>
    </row>
    <row r="17" spans="2:7" x14ac:dyDescent="0.25">
      <c r="B17" s="373">
        <v>200</v>
      </c>
      <c r="C17" s="32" t="s">
        <v>147</v>
      </c>
      <c r="D17" s="519"/>
      <c r="E17" s="519"/>
      <c r="F17" s="519">
        <v>0</v>
      </c>
      <c r="G17" s="519"/>
    </row>
    <row r="18" spans="2:7" ht="30" x14ac:dyDescent="0.25">
      <c r="B18" s="373">
        <v>210</v>
      </c>
      <c r="C18" s="32" t="s">
        <v>148</v>
      </c>
      <c r="D18" s="519"/>
      <c r="E18" s="519"/>
      <c r="F18" s="519">
        <v>0</v>
      </c>
      <c r="G18" s="519"/>
    </row>
    <row r="19" spans="2:7" ht="30" x14ac:dyDescent="0.25">
      <c r="B19" s="373">
        <v>220</v>
      </c>
      <c r="C19" s="32" t="s">
        <v>156</v>
      </c>
      <c r="D19" s="519"/>
      <c r="E19" s="519"/>
      <c r="F19" s="519">
        <v>0</v>
      </c>
      <c r="G19" s="519"/>
    </row>
    <row r="20" spans="2:7" ht="39.75" customHeight="1" x14ac:dyDescent="0.25">
      <c r="B20" s="373">
        <v>230</v>
      </c>
      <c r="C20" s="32" t="s">
        <v>157</v>
      </c>
      <c r="D20" s="519"/>
      <c r="E20" s="519"/>
      <c r="F20" s="519">
        <v>0</v>
      </c>
      <c r="G20" s="519"/>
    </row>
    <row r="21" spans="2:7" ht="64.5" customHeight="1" x14ac:dyDescent="0.25">
      <c r="B21" s="406">
        <v>240</v>
      </c>
      <c r="C21" s="35" t="s">
        <v>158</v>
      </c>
      <c r="D21" s="519"/>
      <c r="E21" s="519"/>
      <c r="F21" s="519">
        <v>0</v>
      </c>
      <c r="G21" s="519"/>
    </row>
    <row r="22" spans="2:7" ht="47.25" customHeight="1" x14ac:dyDescent="0.25">
      <c r="B22" s="406">
        <v>241</v>
      </c>
      <c r="C22" s="35" t="s">
        <v>159</v>
      </c>
      <c r="D22" s="520"/>
      <c r="E22" s="520"/>
      <c r="F22" s="519">
        <v>0</v>
      </c>
      <c r="G22" s="519"/>
    </row>
    <row r="23" spans="2:7" ht="50.25" customHeight="1" x14ac:dyDescent="0.25">
      <c r="B23" s="406">
        <v>250</v>
      </c>
      <c r="C23" s="35" t="s">
        <v>160</v>
      </c>
      <c r="D23" s="519">
        <v>48988855878.514999</v>
      </c>
      <c r="E23" s="519"/>
      <c r="F23" s="520"/>
      <c r="G23" s="520"/>
    </row>
  </sheetData>
  <mergeCells count="4">
    <mergeCell ref="B4:G4"/>
    <mergeCell ref="D6:E7"/>
    <mergeCell ref="F6:G6"/>
    <mergeCell ref="F7:G7"/>
  </mergeCells>
  <hyperlinks>
    <hyperlink ref="A1" location="Index!A1" display="Go back to index" xr:uid="{719E9E11-CF44-4B86-BB7A-66A6E5A17DFB}"/>
  </hyperlinks>
  <pageMargins left="0.7" right="0.7" top="0.75" bottom="0.75" header="0.3" footer="0.3"/>
  <pageSetup paperSize="9" scale="53" orientation="landscape" verticalDpi="9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74077-664D-40B6-B98E-D5E739D340C0}">
  <dimension ref="A1:E9"/>
  <sheetViews>
    <sheetView showGridLines="0" zoomScaleNormal="100" zoomScalePageLayoutView="80" workbookViewId="0"/>
  </sheetViews>
  <sheetFormatPr defaultColWidth="9.140625" defaultRowHeight="15" x14ac:dyDescent="0.25"/>
  <cols>
    <col min="1" max="1" width="4.28515625" customWidth="1"/>
    <col min="3" max="3" width="43.28515625" customWidth="1"/>
    <col min="4" max="4" width="42.140625" customWidth="1"/>
    <col min="5" max="5" width="44.5703125" customWidth="1"/>
  </cols>
  <sheetData>
    <row r="1" spans="1:5" x14ac:dyDescent="0.25">
      <c r="A1" s="135" t="s">
        <v>843</v>
      </c>
    </row>
    <row r="4" spans="1:5" x14ac:dyDescent="0.25">
      <c r="B4" s="83" t="s">
        <v>161</v>
      </c>
      <c r="C4" s="83"/>
      <c r="D4" s="83"/>
      <c r="E4" s="83"/>
    </row>
    <row r="5" spans="1:5" ht="18.75" x14ac:dyDescent="0.25">
      <c r="B5" s="43"/>
      <c r="C5" s="43"/>
      <c r="D5" s="42"/>
      <c r="E5" s="42"/>
    </row>
    <row r="6" spans="1:5" x14ac:dyDescent="0.25">
      <c r="B6" s="41"/>
      <c r="C6" s="41"/>
      <c r="D6" s="773" t="s">
        <v>162</v>
      </c>
      <c r="E6" s="773" t="s">
        <v>163</v>
      </c>
    </row>
    <row r="7" spans="1:5" ht="47.25" customHeight="1" x14ac:dyDescent="0.25">
      <c r="B7" s="41"/>
      <c r="C7" s="41"/>
      <c r="D7" s="773"/>
      <c r="E7" s="773" t="s">
        <v>164</v>
      </c>
    </row>
    <row r="8" spans="1:5" x14ac:dyDescent="0.25">
      <c r="B8" s="41"/>
      <c r="C8" s="41"/>
      <c r="D8" s="36" t="s">
        <v>133</v>
      </c>
      <c r="E8" s="36" t="s">
        <v>134</v>
      </c>
    </row>
    <row r="9" spans="1:5" ht="30" x14ac:dyDescent="0.25">
      <c r="B9" s="36" t="s">
        <v>133</v>
      </c>
      <c r="C9" s="40" t="s">
        <v>165</v>
      </c>
      <c r="D9" s="327">
        <v>40416933638.2799</v>
      </c>
      <c r="E9" s="327">
        <v>46614013959.585403</v>
      </c>
    </row>
  </sheetData>
  <mergeCells count="2">
    <mergeCell ref="D6:D7"/>
    <mergeCell ref="E6:E7"/>
  </mergeCells>
  <hyperlinks>
    <hyperlink ref="A1" location="Index!A1" display="Go back to index" xr:uid="{DC920A15-AEA0-40BA-8A3D-A5BF8D9F3EDB}"/>
  </hyperlinks>
  <pageMargins left="0.7" right="0.7" top="0.75" bottom="0.75" header="0.3" footer="0.3"/>
  <pageSetup paperSize="9" scale="88" orientation="landscape" verticalDpi="9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BF1D5-DE33-4C0A-B9B8-7F5C149E3468}">
  <sheetPr>
    <pageSetUpPr fitToPage="1"/>
  </sheetPr>
  <dimension ref="A1:I28"/>
  <sheetViews>
    <sheetView showGridLines="0" zoomScaleNormal="100" workbookViewId="0">
      <selection activeCell="L58" sqref="L58"/>
    </sheetView>
  </sheetViews>
  <sheetFormatPr defaultColWidth="9.140625" defaultRowHeight="15" x14ac:dyDescent="0.25"/>
  <cols>
    <col min="1" max="1" width="4.28515625" style="24" customWidth="1"/>
    <col min="2" max="2" width="9.5703125" style="24" customWidth="1"/>
    <col min="3" max="3" width="8.140625" style="24" customWidth="1"/>
    <col min="4" max="4" width="9.140625" style="24"/>
    <col min="5" max="5" width="72.42578125" style="24" customWidth="1"/>
    <col min="6" max="6" width="20.140625" style="24" customWidth="1"/>
    <col min="7" max="8" width="22" style="24" customWidth="1"/>
    <col min="9" max="9" width="20.140625" style="24" bestFit="1" customWidth="1"/>
    <col min="10" max="16384" width="9.140625" style="24"/>
  </cols>
  <sheetData>
    <row r="1" spans="1:9" x14ac:dyDescent="0.25">
      <c r="A1" s="135" t="s">
        <v>843</v>
      </c>
    </row>
    <row r="3" spans="1:9" x14ac:dyDescent="0.25">
      <c r="B3" s="83" t="s">
        <v>903</v>
      </c>
    </row>
    <row r="4" spans="1:9" x14ac:dyDescent="0.25">
      <c r="F4" s="139" t="s">
        <v>51</v>
      </c>
      <c r="G4" s="139" t="s">
        <v>52</v>
      </c>
      <c r="H4" s="139" t="s">
        <v>53</v>
      </c>
      <c r="I4" s="139" t="s">
        <v>54</v>
      </c>
    </row>
    <row r="5" spans="1:9" ht="30" x14ac:dyDescent="0.25">
      <c r="C5" s="776"/>
      <c r="D5" s="776"/>
      <c r="E5" s="776"/>
      <c r="F5" s="374" t="s">
        <v>904</v>
      </c>
      <c r="G5" s="374" t="s">
        <v>905</v>
      </c>
      <c r="H5" s="374" t="s">
        <v>906</v>
      </c>
      <c r="I5" s="21" t="s">
        <v>907</v>
      </c>
    </row>
    <row r="6" spans="1:9" ht="15" customHeight="1" x14ac:dyDescent="0.25">
      <c r="A6" s="210"/>
      <c r="B6" s="139">
        <v>1</v>
      </c>
      <c r="C6" s="777" t="s">
        <v>908</v>
      </c>
      <c r="D6" s="778"/>
      <c r="E6" s="103" t="s">
        <v>909</v>
      </c>
      <c r="F6" s="103">
        <v>11</v>
      </c>
      <c r="G6" s="103">
        <v>2</v>
      </c>
      <c r="H6" s="103">
        <v>2</v>
      </c>
      <c r="I6" s="103">
        <v>5</v>
      </c>
    </row>
    <row r="7" spans="1:9" x14ac:dyDescent="0.25">
      <c r="B7" s="139">
        <v>2</v>
      </c>
      <c r="C7" s="779"/>
      <c r="D7" s="780"/>
      <c r="E7" s="103" t="s">
        <v>910</v>
      </c>
      <c r="F7" s="349">
        <v>3375000</v>
      </c>
      <c r="G7" s="349">
        <v>14063958</v>
      </c>
      <c r="H7" s="349">
        <v>5028967</v>
      </c>
      <c r="I7" s="349">
        <v>9205456</v>
      </c>
    </row>
    <row r="8" spans="1:9" x14ac:dyDescent="0.25">
      <c r="B8" s="139">
        <v>3</v>
      </c>
      <c r="C8" s="779"/>
      <c r="D8" s="780"/>
      <c r="E8" s="211" t="s">
        <v>911</v>
      </c>
      <c r="F8" s="349">
        <v>3375000</v>
      </c>
      <c r="G8" s="349">
        <v>14063958</v>
      </c>
      <c r="H8" s="349">
        <v>5028967</v>
      </c>
      <c r="I8" s="349">
        <v>9205456</v>
      </c>
    </row>
    <row r="9" spans="1:9" x14ac:dyDescent="0.25">
      <c r="B9" s="139">
        <v>4</v>
      </c>
      <c r="C9" s="779"/>
      <c r="D9" s="780"/>
      <c r="E9" s="211" t="s">
        <v>912</v>
      </c>
      <c r="F9" s="350"/>
      <c r="G9" s="350"/>
      <c r="H9" s="350"/>
      <c r="I9" s="350"/>
    </row>
    <row r="10" spans="1:9" x14ac:dyDescent="0.25">
      <c r="B10" s="139" t="s">
        <v>913</v>
      </c>
      <c r="C10" s="779"/>
      <c r="D10" s="780"/>
      <c r="E10" s="212" t="s">
        <v>914</v>
      </c>
      <c r="F10" s="349"/>
      <c r="G10" s="349"/>
      <c r="H10" s="349"/>
      <c r="I10" s="349"/>
    </row>
    <row r="11" spans="1:9" x14ac:dyDescent="0.25">
      <c r="B11" s="139">
        <v>5</v>
      </c>
      <c r="C11" s="779"/>
      <c r="D11" s="780"/>
      <c r="E11" s="212" t="s">
        <v>915</v>
      </c>
      <c r="F11" s="349"/>
      <c r="G11" s="349"/>
      <c r="H11" s="349"/>
      <c r="I11" s="349"/>
    </row>
    <row r="12" spans="1:9" x14ac:dyDescent="0.25">
      <c r="B12" s="139" t="s">
        <v>916</v>
      </c>
      <c r="C12" s="779"/>
      <c r="D12" s="780"/>
      <c r="E12" s="211" t="s">
        <v>917</v>
      </c>
      <c r="F12" s="349"/>
      <c r="G12" s="349"/>
      <c r="H12" s="349"/>
      <c r="I12" s="349"/>
    </row>
    <row r="13" spans="1:9" x14ac:dyDescent="0.25">
      <c r="B13" s="139">
        <v>6</v>
      </c>
      <c r="C13" s="779"/>
      <c r="D13" s="780"/>
      <c r="E13" s="211" t="s">
        <v>912</v>
      </c>
      <c r="F13" s="350"/>
      <c r="G13" s="350"/>
      <c r="H13" s="350"/>
      <c r="I13" s="350"/>
    </row>
    <row r="14" spans="1:9" x14ac:dyDescent="0.25">
      <c r="B14" s="139">
        <v>7</v>
      </c>
      <c r="C14" s="779"/>
      <c r="D14" s="780"/>
      <c r="E14" s="211" t="s">
        <v>918</v>
      </c>
      <c r="F14" s="349"/>
      <c r="G14" s="349"/>
      <c r="H14" s="349"/>
      <c r="I14" s="349"/>
    </row>
    <row r="15" spans="1:9" x14ac:dyDescent="0.25">
      <c r="B15" s="139">
        <v>8</v>
      </c>
      <c r="C15" s="781"/>
      <c r="D15" s="782"/>
      <c r="E15" s="211" t="s">
        <v>912</v>
      </c>
      <c r="F15" s="350"/>
      <c r="G15" s="350"/>
      <c r="H15" s="350"/>
      <c r="I15" s="350"/>
    </row>
    <row r="16" spans="1:9" x14ac:dyDescent="0.25">
      <c r="B16" s="139">
        <v>9</v>
      </c>
      <c r="C16" s="783" t="s">
        <v>919</v>
      </c>
      <c r="D16" s="783"/>
      <c r="E16" s="103" t="s">
        <v>909</v>
      </c>
      <c r="F16" s="349">
        <v>0</v>
      </c>
      <c r="G16" s="349">
        <v>2</v>
      </c>
      <c r="H16" s="349">
        <v>2</v>
      </c>
      <c r="I16" s="349">
        <v>5</v>
      </c>
    </row>
    <row r="17" spans="2:9" x14ac:dyDescent="0.25">
      <c r="B17" s="139">
        <v>10</v>
      </c>
      <c r="C17" s="783"/>
      <c r="D17" s="783"/>
      <c r="E17" s="103" t="s">
        <v>920</v>
      </c>
      <c r="F17" s="349">
        <v>0</v>
      </c>
      <c r="G17" s="349">
        <v>5121372</v>
      </c>
      <c r="H17" s="349">
        <v>2325000</v>
      </c>
      <c r="I17" s="349">
        <v>2605000</v>
      </c>
    </row>
    <row r="18" spans="2:9" x14ac:dyDescent="0.25">
      <c r="B18" s="139">
        <v>11</v>
      </c>
      <c r="C18" s="783"/>
      <c r="D18" s="783"/>
      <c r="E18" s="211" t="s">
        <v>911</v>
      </c>
      <c r="F18" s="349"/>
      <c r="G18" s="349">
        <v>0</v>
      </c>
      <c r="H18" s="349">
        <v>150000</v>
      </c>
      <c r="I18" s="349">
        <v>400000</v>
      </c>
    </row>
    <row r="19" spans="2:9" x14ac:dyDescent="0.25">
      <c r="B19" s="139">
        <v>12</v>
      </c>
      <c r="C19" s="783"/>
      <c r="D19" s="783"/>
      <c r="E19" s="213" t="s">
        <v>921</v>
      </c>
      <c r="F19" s="349"/>
      <c r="G19" s="349"/>
      <c r="H19" s="349"/>
      <c r="I19" s="349"/>
    </row>
    <row r="20" spans="2:9" x14ac:dyDescent="0.25">
      <c r="B20" s="139" t="s">
        <v>922</v>
      </c>
      <c r="C20" s="783"/>
      <c r="D20" s="783"/>
      <c r="E20" s="212" t="s">
        <v>914</v>
      </c>
      <c r="F20" s="349"/>
      <c r="G20" s="349"/>
      <c r="H20" s="349"/>
      <c r="I20" s="349"/>
    </row>
    <row r="21" spans="2:9" x14ac:dyDescent="0.25">
      <c r="B21" s="139" t="s">
        <v>923</v>
      </c>
      <c r="C21" s="783"/>
      <c r="D21" s="783"/>
      <c r="E21" s="213" t="s">
        <v>921</v>
      </c>
      <c r="F21" s="349"/>
      <c r="G21" s="349"/>
      <c r="H21" s="349"/>
      <c r="I21" s="349"/>
    </row>
    <row r="22" spans="2:9" x14ac:dyDescent="0.25">
      <c r="B22" s="139" t="s">
        <v>924</v>
      </c>
      <c r="C22" s="783"/>
      <c r="D22" s="783"/>
      <c r="E22" s="212" t="s">
        <v>915</v>
      </c>
      <c r="F22" s="349"/>
      <c r="G22" s="349">
        <v>5121372</v>
      </c>
      <c r="H22" s="349">
        <v>2175000</v>
      </c>
      <c r="I22" s="349">
        <v>2205000</v>
      </c>
    </row>
    <row r="23" spans="2:9" x14ac:dyDescent="0.25">
      <c r="B23" s="139" t="s">
        <v>925</v>
      </c>
      <c r="C23" s="783"/>
      <c r="D23" s="783"/>
      <c r="E23" s="213" t="s">
        <v>921</v>
      </c>
      <c r="F23" s="349"/>
      <c r="G23" s="349">
        <v>5121372</v>
      </c>
      <c r="H23" s="349">
        <v>2175000</v>
      </c>
      <c r="I23" s="349">
        <v>2205000</v>
      </c>
    </row>
    <row r="24" spans="2:9" x14ac:dyDescent="0.25">
      <c r="B24" s="139" t="s">
        <v>926</v>
      </c>
      <c r="C24" s="783"/>
      <c r="D24" s="783"/>
      <c r="E24" s="211" t="s">
        <v>917</v>
      </c>
      <c r="F24" s="349"/>
      <c r="G24" s="349"/>
      <c r="H24" s="349"/>
      <c r="I24" s="349"/>
    </row>
    <row r="25" spans="2:9" x14ac:dyDescent="0.25">
      <c r="B25" s="139" t="s">
        <v>927</v>
      </c>
      <c r="C25" s="783"/>
      <c r="D25" s="783"/>
      <c r="E25" s="213" t="s">
        <v>921</v>
      </c>
      <c r="F25" s="349"/>
      <c r="G25" s="349"/>
      <c r="H25" s="349"/>
      <c r="I25" s="349"/>
    </row>
    <row r="26" spans="2:9" x14ac:dyDescent="0.25">
      <c r="B26" s="139">
        <v>15</v>
      </c>
      <c r="C26" s="783"/>
      <c r="D26" s="783"/>
      <c r="E26" s="211" t="s">
        <v>918</v>
      </c>
      <c r="F26" s="349"/>
      <c r="G26" s="349"/>
      <c r="H26" s="349"/>
      <c r="I26" s="349"/>
    </row>
    <row r="27" spans="2:9" x14ac:dyDescent="0.25">
      <c r="B27" s="139">
        <v>16</v>
      </c>
      <c r="C27" s="783"/>
      <c r="D27" s="783"/>
      <c r="E27" s="213" t="s">
        <v>921</v>
      </c>
      <c r="F27" s="349"/>
      <c r="G27" s="349"/>
      <c r="H27" s="349"/>
      <c r="I27" s="349"/>
    </row>
    <row r="28" spans="2:9" x14ac:dyDescent="0.25">
      <c r="B28" s="139">
        <v>17</v>
      </c>
      <c r="C28" s="776" t="s">
        <v>928</v>
      </c>
      <c r="D28" s="776"/>
      <c r="E28" s="776"/>
      <c r="F28" s="349">
        <v>3375000</v>
      </c>
      <c r="G28" s="349">
        <v>19185330</v>
      </c>
      <c r="H28" s="349">
        <v>7353967</v>
      </c>
      <c r="I28" s="349">
        <v>11810456</v>
      </c>
    </row>
  </sheetData>
  <mergeCells count="4">
    <mergeCell ref="C5:E5"/>
    <mergeCell ref="C6:D15"/>
    <mergeCell ref="C16:D27"/>
    <mergeCell ref="C28:E28"/>
  </mergeCells>
  <hyperlinks>
    <hyperlink ref="A1" location="Index!A1" display="Go back to index" xr:uid="{074A2494-438D-476A-9E00-62CBC70718A2}"/>
  </hyperlinks>
  <pageMargins left="0.70866141732283472" right="0.70866141732283472" top="0.74803149606299213" bottom="0.74803149606299213" header="0.31496062992125984" footer="0.31496062992125984"/>
  <pageSetup paperSize="9" scale="60" fitToHeight="0" orientation="landscape" cellComments="asDisplayed" r:id="rId1"/>
  <headerFooter>
    <oddHeader>&amp;CEN
Annex XXXIII</oddHeader>
    <oddFooter>&amp;C&amp;P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6745B-2DC1-4F28-B11F-B88E94BAE8BC}">
  <sheetPr>
    <pageSetUpPr fitToPage="1"/>
  </sheetPr>
  <dimension ref="A1:G30"/>
  <sheetViews>
    <sheetView showGridLines="0" zoomScaleNormal="100" zoomScalePageLayoutView="90" workbookViewId="0"/>
  </sheetViews>
  <sheetFormatPr defaultColWidth="9.140625" defaultRowHeight="15" x14ac:dyDescent="0.25"/>
  <cols>
    <col min="1" max="1" width="5" style="24" customWidth="1"/>
    <col min="2" max="2" width="43" style="24" customWidth="1"/>
    <col min="3" max="3" width="75.28515625" style="24" customWidth="1"/>
    <col min="4" max="4" width="24.42578125" style="24" customWidth="1"/>
    <col min="5" max="5" width="23.28515625" style="24" customWidth="1"/>
    <col min="6" max="6" width="21" style="24" customWidth="1"/>
    <col min="7" max="7" width="25" style="24" customWidth="1"/>
    <col min="8" max="8" width="25.28515625" style="24" customWidth="1"/>
    <col min="9" max="9" width="23.140625" style="24" customWidth="1"/>
    <col min="10" max="10" width="29.7109375" style="24" customWidth="1"/>
    <col min="11" max="11" width="22" style="24" customWidth="1"/>
    <col min="12" max="12" width="16.42578125" style="24" customWidth="1"/>
    <col min="13" max="13" width="14.85546875" style="24" customWidth="1"/>
    <col min="14" max="14" width="14.5703125" style="24" customWidth="1"/>
    <col min="15" max="15" width="31.5703125" style="24" customWidth="1"/>
    <col min="16" max="16384" width="9.140625" style="24"/>
  </cols>
  <sheetData>
    <row r="1" spans="1:7" x14ac:dyDescent="0.25">
      <c r="A1" s="135" t="s">
        <v>843</v>
      </c>
    </row>
    <row r="3" spans="1:7" x14ac:dyDescent="0.25">
      <c r="A3" s="83" t="s">
        <v>929</v>
      </c>
    </row>
    <row r="5" spans="1:7" x14ac:dyDescent="0.25">
      <c r="B5" s="83"/>
      <c r="D5" s="139" t="s">
        <v>51</v>
      </c>
      <c r="E5" s="139" t="s">
        <v>52</v>
      </c>
      <c r="F5" s="139" t="s">
        <v>53</v>
      </c>
      <c r="G5" s="139" t="s">
        <v>54</v>
      </c>
    </row>
    <row r="6" spans="1:7" ht="30" x14ac:dyDescent="0.25">
      <c r="B6" s="784"/>
      <c r="C6" s="785"/>
      <c r="D6" s="374" t="s">
        <v>904</v>
      </c>
      <c r="E6" s="374" t="s">
        <v>905</v>
      </c>
      <c r="F6" s="374" t="s">
        <v>906</v>
      </c>
      <c r="G6" s="374" t="s">
        <v>907</v>
      </c>
    </row>
    <row r="7" spans="1:7" x14ac:dyDescent="0.25">
      <c r="A7" s="139"/>
      <c r="B7" s="786" t="s">
        <v>930</v>
      </c>
      <c r="C7" s="787"/>
      <c r="D7" s="787"/>
      <c r="E7" s="787"/>
      <c r="F7" s="787"/>
      <c r="G7" s="788"/>
    </row>
    <row r="8" spans="1:7" x14ac:dyDescent="0.25">
      <c r="A8" s="139">
        <v>1</v>
      </c>
      <c r="B8" s="789" t="s">
        <v>931</v>
      </c>
      <c r="C8" s="790"/>
      <c r="D8" s="103"/>
      <c r="E8" s="103"/>
      <c r="F8" s="103"/>
      <c r="G8" s="103"/>
    </row>
    <row r="9" spans="1:7" x14ac:dyDescent="0.25">
      <c r="A9" s="139">
        <v>2</v>
      </c>
      <c r="B9" s="789" t="s">
        <v>932</v>
      </c>
      <c r="C9" s="790"/>
      <c r="D9" s="103"/>
      <c r="E9" s="103"/>
      <c r="F9" s="103"/>
      <c r="G9" s="103"/>
    </row>
    <row r="10" spans="1:7" x14ac:dyDescent="0.25">
      <c r="A10" s="139">
        <v>3</v>
      </c>
      <c r="B10" s="791" t="s">
        <v>933</v>
      </c>
      <c r="C10" s="792"/>
      <c r="D10" s="214"/>
      <c r="E10" s="214"/>
      <c r="F10" s="214"/>
      <c r="G10" s="215"/>
    </row>
    <row r="11" spans="1:7" x14ac:dyDescent="0.25">
      <c r="A11" s="139"/>
      <c r="B11" s="786" t="s">
        <v>934</v>
      </c>
      <c r="C11" s="787"/>
      <c r="D11" s="787"/>
      <c r="E11" s="787"/>
      <c r="F11" s="787"/>
      <c r="G11" s="788"/>
    </row>
    <row r="12" spans="1:7" x14ac:dyDescent="0.25">
      <c r="A12" s="139">
        <v>4</v>
      </c>
      <c r="B12" s="789" t="s">
        <v>935</v>
      </c>
      <c r="C12" s="790"/>
      <c r="D12" s="103"/>
      <c r="E12" s="103"/>
      <c r="F12" s="103"/>
      <c r="G12" s="103"/>
    </row>
    <row r="13" spans="1:7" x14ac:dyDescent="0.25">
      <c r="A13" s="139">
        <v>5</v>
      </c>
      <c r="B13" s="789" t="s">
        <v>936</v>
      </c>
      <c r="C13" s="790"/>
      <c r="D13" s="103"/>
      <c r="E13" s="103"/>
      <c r="F13" s="103"/>
      <c r="G13" s="103"/>
    </row>
    <row r="14" spans="1:7" x14ac:dyDescent="0.25">
      <c r="A14" s="139"/>
      <c r="B14" s="786" t="s">
        <v>937</v>
      </c>
      <c r="C14" s="787"/>
      <c r="D14" s="787"/>
      <c r="E14" s="787"/>
      <c r="F14" s="787"/>
      <c r="G14" s="788"/>
    </row>
    <row r="15" spans="1:7" x14ac:dyDescent="0.25">
      <c r="A15" s="139">
        <v>6</v>
      </c>
      <c r="B15" s="789" t="s">
        <v>938</v>
      </c>
      <c r="C15" s="790"/>
      <c r="D15" s="103"/>
      <c r="E15" s="103"/>
      <c r="F15" s="103"/>
      <c r="G15" s="103"/>
    </row>
    <row r="16" spans="1:7" x14ac:dyDescent="0.25">
      <c r="A16" s="139">
        <v>7</v>
      </c>
      <c r="B16" s="789" t="s">
        <v>939</v>
      </c>
      <c r="C16" s="790"/>
      <c r="D16" s="103"/>
      <c r="E16" s="103"/>
      <c r="F16" s="103"/>
      <c r="G16" s="103"/>
    </row>
    <row r="17" spans="1:7" x14ac:dyDescent="0.25">
      <c r="A17" s="139">
        <v>8</v>
      </c>
      <c r="B17" s="791" t="s">
        <v>940</v>
      </c>
      <c r="C17" s="792"/>
      <c r="D17" s="103"/>
      <c r="E17" s="103"/>
      <c r="F17" s="103"/>
      <c r="G17" s="103"/>
    </row>
    <row r="18" spans="1:7" ht="15" customHeight="1" x14ac:dyDescent="0.25">
      <c r="A18" s="139">
        <v>9</v>
      </c>
      <c r="B18" s="791" t="s">
        <v>941</v>
      </c>
      <c r="C18" s="792"/>
      <c r="D18" s="103"/>
      <c r="E18" s="103"/>
      <c r="F18" s="103"/>
      <c r="G18" s="103"/>
    </row>
    <row r="19" spans="1:7" ht="15" customHeight="1" x14ac:dyDescent="0.25">
      <c r="A19" s="139">
        <v>10</v>
      </c>
      <c r="B19" s="791" t="s">
        <v>942</v>
      </c>
      <c r="C19" s="792"/>
      <c r="D19" s="103"/>
      <c r="E19" s="103"/>
      <c r="F19" s="103"/>
      <c r="G19" s="103"/>
    </row>
    <row r="20" spans="1:7" x14ac:dyDescent="0.25">
      <c r="A20" s="139">
        <v>11</v>
      </c>
      <c r="B20" s="791" t="s">
        <v>943</v>
      </c>
      <c r="C20" s="792"/>
      <c r="D20" s="103"/>
      <c r="E20" s="103"/>
      <c r="F20" s="103"/>
      <c r="G20" s="103"/>
    </row>
    <row r="26" spans="1:7" x14ac:dyDescent="0.25">
      <c r="B26" s="793"/>
      <c r="C26" s="793"/>
      <c r="D26" s="793"/>
      <c r="E26" s="793"/>
      <c r="F26" s="793"/>
      <c r="G26" s="793"/>
    </row>
    <row r="30" spans="1:7" ht="29.25" customHeight="1" x14ac:dyDescent="0.25"/>
  </sheetData>
  <mergeCells count="16">
    <mergeCell ref="B11:G11"/>
    <mergeCell ref="B18:C18"/>
    <mergeCell ref="B19:C19"/>
    <mergeCell ref="B20:C20"/>
    <mergeCell ref="B26:G26"/>
    <mergeCell ref="B12:C12"/>
    <mergeCell ref="B13:C13"/>
    <mergeCell ref="B14:G14"/>
    <mergeCell ref="B15:C15"/>
    <mergeCell ref="B16:C16"/>
    <mergeCell ref="B17:C17"/>
    <mergeCell ref="B6:C6"/>
    <mergeCell ref="B7:G7"/>
    <mergeCell ref="B8:C8"/>
    <mergeCell ref="B9:C9"/>
    <mergeCell ref="B10:C10"/>
  </mergeCells>
  <hyperlinks>
    <hyperlink ref="A1" location="Index!A1" display="Go back to index" xr:uid="{D2D46B65-0F87-49E4-BCBA-49AF79C95BAE}"/>
  </hyperlinks>
  <pageMargins left="0.70866141732283472" right="0.70866141732283472" top="0.74803149606299213" bottom="0.74803149606299213" header="0.31496062992125984" footer="0.31496062992125984"/>
  <pageSetup paperSize="9" scale="60" fitToHeight="0" orientation="landscape" cellComments="asDisplayed" r:id="rId1"/>
  <headerFooter>
    <oddHeader>&amp;CEN
Annex XXXIII</oddHeader>
    <oddFooter>&amp;C&amp;P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BC9E6-EDB6-4E05-AB72-1ABF0C12F6B5}">
  <sheetPr>
    <pageSetUpPr fitToPage="1"/>
  </sheetPr>
  <dimension ref="A1:X31"/>
  <sheetViews>
    <sheetView showGridLines="0" zoomScaleNormal="100" zoomScalePageLayoutView="90" workbookViewId="0">
      <selection activeCell="L58" sqref="L58"/>
    </sheetView>
  </sheetViews>
  <sheetFormatPr defaultColWidth="9.140625" defaultRowHeight="15" x14ac:dyDescent="0.25"/>
  <cols>
    <col min="1" max="1" width="9.140625" style="24"/>
    <col min="2" max="2" width="28.7109375" style="24" customWidth="1"/>
    <col min="3" max="7" width="20" style="24" customWidth="1"/>
    <col min="8" max="8" width="20" style="216" customWidth="1"/>
    <col min="9" max="9" width="20" style="24" customWidth="1"/>
    <col min="10" max="10" width="22.140625" style="24" customWidth="1"/>
    <col min="11" max="11" width="9.140625" style="24"/>
    <col min="12" max="12" width="255.7109375" style="24" bestFit="1" customWidth="1"/>
    <col min="13" max="16384" width="9.140625" style="24"/>
  </cols>
  <sheetData>
    <row r="1" spans="1:24" x14ac:dyDescent="0.25">
      <c r="A1" s="135" t="s">
        <v>843</v>
      </c>
    </row>
    <row r="2" spans="1:24" x14ac:dyDescent="0.25">
      <c r="B2" s="83" t="s">
        <v>944</v>
      </c>
    </row>
    <row r="3" spans="1:24" ht="14.25" customHeight="1" x14ac:dyDescent="0.25">
      <c r="B3" s="217"/>
      <c r="C3" s="217"/>
      <c r="D3" s="217"/>
      <c r="E3" s="217"/>
      <c r="F3" s="217"/>
      <c r="G3" s="217"/>
      <c r="H3" s="218"/>
      <c r="I3" s="217"/>
    </row>
    <row r="4" spans="1:24" x14ac:dyDescent="0.25">
      <c r="D4" s="217"/>
      <c r="E4" s="217"/>
      <c r="F4" s="217"/>
      <c r="G4" s="217"/>
      <c r="H4" s="218"/>
    </row>
    <row r="5" spans="1:24" x14ac:dyDescent="0.25">
      <c r="C5" s="139" t="s">
        <v>51</v>
      </c>
      <c r="D5" s="139" t="s">
        <v>52</v>
      </c>
      <c r="E5" s="139" t="s">
        <v>53</v>
      </c>
      <c r="F5" s="139" t="s">
        <v>54</v>
      </c>
      <c r="G5" s="139" t="s">
        <v>55</v>
      </c>
      <c r="H5" s="139" t="s">
        <v>56</v>
      </c>
      <c r="I5" s="139" t="s">
        <v>945</v>
      </c>
      <c r="J5" s="139" t="s">
        <v>946</v>
      </c>
    </row>
    <row r="6" spans="1:24" ht="186.75" customHeight="1" x14ac:dyDescent="0.25">
      <c r="B6" s="219" t="s">
        <v>947</v>
      </c>
      <c r="C6" s="220" t="s">
        <v>948</v>
      </c>
      <c r="D6" s="220" t="s">
        <v>949</v>
      </c>
      <c r="E6" s="220" t="s">
        <v>950</v>
      </c>
      <c r="F6" s="220" t="s">
        <v>951</v>
      </c>
      <c r="G6" s="220" t="s">
        <v>952</v>
      </c>
      <c r="H6" s="220" t="s">
        <v>953</v>
      </c>
      <c r="I6" s="220" t="s">
        <v>954</v>
      </c>
      <c r="J6" s="220" t="s">
        <v>955</v>
      </c>
      <c r="L6" s="221"/>
      <c r="M6" s="96"/>
      <c r="N6" s="96"/>
      <c r="O6" s="96"/>
      <c r="P6" s="96"/>
      <c r="Q6" s="96"/>
      <c r="R6" s="96"/>
      <c r="S6" s="96"/>
      <c r="T6" s="96"/>
      <c r="U6" s="96"/>
      <c r="V6" s="96"/>
      <c r="W6" s="96"/>
      <c r="X6" s="96"/>
    </row>
    <row r="7" spans="1:24" x14ac:dyDescent="0.25">
      <c r="A7" s="139">
        <v>1</v>
      </c>
      <c r="B7" s="407" t="s">
        <v>904</v>
      </c>
      <c r="C7" s="349"/>
      <c r="D7" s="349"/>
      <c r="E7" s="349"/>
      <c r="F7" s="349"/>
      <c r="G7" s="349"/>
      <c r="H7" s="349">
        <v>0</v>
      </c>
      <c r="I7" s="349">
        <v>0</v>
      </c>
      <c r="J7" s="349">
        <v>0</v>
      </c>
    </row>
    <row r="8" spans="1:24" x14ac:dyDescent="0.25">
      <c r="A8" s="139">
        <v>2</v>
      </c>
      <c r="B8" s="212" t="s">
        <v>956</v>
      </c>
      <c r="C8" s="349"/>
      <c r="D8" s="349"/>
      <c r="E8" s="349"/>
      <c r="F8" s="349"/>
      <c r="G8" s="349"/>
      <c r="H8" s="349"/>
      <c r="I8" s="349"/>
      <c r="J8" s="349"/>
    </row>
    <row r="9" spans="1:24" ht="45" x14ac:dyDescent="0.25">
      <c r="A9" s="139">
        <v>3</v>
      </c>
      <c r="B9" s="212" t="s">
        <v>957</v>
      </c>
      <c r="C9" s="349"/>
      <c r="D9" s="349"/>
      <c r="E9" s="349"/>
      <c r="F9" s="349"/>
      <c r="G9" s="349"/>
      <c r="H9" s="349"/>
      <c r="I9" s="349"/>
      <c r="J9" s="349"/>
    </row>
    <row r="10" spans="1:24" ht="45" x14ac:dyDescent="0.25">
      <c r="A10" s="139">
        <v>4</v>
      </c>
      <c r="B10" s="212" t="s">
        <v>958</v>
      </c>
      <c r="C10" s="349"/>
      <c r="D10" s="349"/>
      <c r="E10" s="349"/>
      <c r="F10" s="349"/>
      <c r="G10" s="349"/>
      <c r="H10" s="349"/>
      <c r="I10" s="349"/>
      <c r="J10" s="349"/>
    </row>
    <row r="11" spans="1:24" x14ac:dyDescent="0.25">
      <c r="A11" s="139">
        <v>5</v>
      </c>
      <c r="B11" s="212" t="s">
        <v>959</v>
      </c>
      <c r="C11" s="349"/>
      <c r="D11" s="349"/>
      <c r="E11" s="349"/>
      <c r="F11" s="349"/>
      <c r="G11" s="349"/>
      <c r="H11" s="349"/>
      <c r="I11" s="349"/>
      <c r="J11" s="349"/>
    </row>
    <row r="12" spans="1:24" x14ac:dyDescent="0.25">
      <c r="A12" s="139">
        <v>6</v>
      </c>
      <c r="B12" s="212" t="s">
        <v>960</v>
      </c>
      <c r="C12" s="349"/>
      <c r="D12" s="349"/>
      <c r="E12" s="349"/>
      <c r="F12" s="349"/>
      <c r="G12" s="349"/>
      <c r="H12" s="349"/>
      <c r="I12" s="349"/>
      <c r="J12" s="349"/>
    </row>
    <row r="13" spans="1:24" x14ac:dyDescent="0.25">
      <c r="A13" s="382">
        <v>7</v>
      </c>
      <c r="B13" s="407" t="s">
        <v>961</v>
      </c>
      <c r="C13" s="349"/>
      <c r="D13" s="349"/>
      <c r="E13" s="349"/>
      <c r="F13" s="349"/>
      <c r="G13" s="349"/>
      <c r="H13" s="349">
        <v>1834561.99</v>
      </c>
      <c r="I13" s="349">
        <v>4624581.33</v>
      </c>
      <c r="J13" s="349">
        <v>23610855.960000001</v>
      </c>
    </row>
    <row r="14" spans="1:24" x14ac:dyDescent="0.25">
      <c r="A14" s="382">
        <v>8</v>
      </c>
      <c r="B14" s="212" t="s">
        <v>956</v>
      </c>
      <c r="C14" s="349"/>
      <c r="D14" s="349"/>
      <c r="E14" s="349"/>
      <c r="F14" s="349"/>
      <c r="G14" s="349"/>
      <c r="H14" s="349"/>
      <c r="I14" s="349"/>
      <c r="J14" s="349"/>
    </row>
    <row r="15" spans="1:24" ht="45" x14ac:dyDescent="0.25">
      <c r="A15" s="382">
        <v>9</v>
      </c>
      <c r="B15" s="212" t="s">
        <v>957</v>
      </c>
      <c r="C15" s="349"/>
      <c r="D15" s="349"/>
      <c r="E15" s="349"/>
      <c r="F15" s="349"/>
      <c r="G15" s="349"/>
      <c r="H15" s="349"/>
      <c r="I15" s="349"/>
      <c r="J15" s="349"/>
    </row>
    <row r="16" spans="1:24" ht="45" x14ac:dyDescent="0.25">
      <c r="A16" s="382">
        <v>10</v>
      </c>
      <c r="B16" s="212" t="s">
        <v>958</v>
      </c>
      <c r="C16" s="349"/>
      <c r="D16" s="349"/>
      <c r="E16" s="349"/>
      <c r="F16" s="349"/>
      <c r="G16" s="349"/>
      <c r="H16" s="349">
        <v>1834561.99</v>
      </c>
      <c r="I16" s="349">
        <v>4624581.33</v>
      </c>
      <c r="J16" s="349">
        <v>23610855.960000001</v>
      </c>
    </row>
    <row r="17" spans="1:12" x14ac:dyDescent="0.25">
      <c r="A17" s="382">
        <v>11</v>
      </c>
      <c r="B17" s="212" t="s">
        <v>959</v>
      </c>
      <c r="C17" s="349"/>
      <c r="D17" s="349"/>
      <c r="E17" s="349"/>
      <c r="F17" s="349"/>
      <c r="G17" s="349"/>
      <c r="H17" s="349"/>
      <c r="I17" s="349"/>
      <c r="J17" s="349"/>
    </row>
    <row r="18" spans="1:12" x14ac:dyDescent="0.25">
      <c r="A18" s="382">
        <v>12</v>
      </c>
      <c r="B18" s="212" t="s">
        <v>960</v>
      </c>
      <c r="C18" s="349"/>
      <c r="D18" s="349"/>
      <c r="E18" s="349"/>
      <c r="F18" s="349"/>
      <c r="G18" s="349"/>
      <c r="H18" s="349"/>
      <c r="I18" s="349"/>
      <c r="J18" s="349"/>
    </row>
    <row r="19" spans="1:12" x14ac:dyDescent="0.25">
      <c r="A19" s="382">
        <v>13</v>
      </c>
      <c r="B19" s="24" t="s">
        <v>906</v>
      </c>
      <c r="C19" s="349"/>
      <c r="D19" s="349"/>
      <c r="E19" s="349"/>
      <c r="F19" s="349"/>
      <c r="G19" s="349"/>
      <c r="H19" s="349">
        <v>648477.29</v>
      </c>
      <c r="I19" s="349">
        <v>1112946.73</v>
      </c>
      <c r="J19" s="349">
        <v>7612788.2800000003</v>
      </c>
    </row>
    <row r="20" spans="1:12" x14ac:dyDescent="0.25">
      <c r="A20" s="382">
        <v>14</v>
      </c>
      <c r="B20" s="212" t="s">
        <v>956</v>
      </c>
      <c r="C20" s="349"/>
      <c r="D20" s="349"/>
      <c r="E20" s="349"/>
      <c r="F20" s="349"/>
      <c r="G20" s="349"/>
      <c r="H20" s="349"/>
      <c r="I20" s="349"/>
      <c r="J20" s="349"/>
    </row>
    <row r="21" spans="1:12" ht="45" x14ac:dyDescent="0.25">
      <c r="A21" s="382">
        <v>15</v>
      </c>
      <c r="B21" s="212" t="s">
        <v>957</v>
      </c>
      <c r="C21" s="349"/>
      <c r="D21" s="349"/>
      <c r="E21" s="349"/>
      <c r="F21" s="349"/>
      <c r="G21" s="349"/>
      <c r="H21" s="349">
        <v>648477.29</v>
      </c>
      <c r="I21" s="349">
        <v>1112946.73</v>
      </c>
      <c r="J21" s="349">
        <v>7612788.2800000003</v>
      </c>
    </row>
    <row r="22" spans="1:12" ht="45" x14ac:dyDescent="0.25">
      <c r="A22" s="382">
        <v>16</v>
      </c>
      <c r="B22" s="212" t="s">
        <v>958</v>
      </c>
      <c r="C22" s="349"/>
      <c r="D22" s="349"/>
      <c r="E22" s="349"/>
      <c r="F22" s="349"/>
      <c r="G22" s="349"/>
      <c r="H22" s="349"/>
      <c r="I22" s="349"/>
      <c r="J22" s="349"/>
    </row>
    <row r="23" spans="1:12" x14ac:dyDescent="0.25">
      <c r="A23" s="382">
        <v>17</v>
      </c>
      <c r="B23" s="212" t="s">
        <v>959</v>
      </c>
      <c r="C23" s="349"/>
      <c r="D23" s="349"/>
      <c r="E23" s="349"/>
      <c r="F23" s="349"/>
      <c r="G23" s="349"/>
      <c r="H23" s="349"/>
      <c r="I23" s="349"/>
      <c r="J23" s="349"/>
    </row>
    <row r="24" spans="1:12" x14ac:dyDescent="0.25">
      <c r="A24" s="382">
        <v>18</v>
      </c>
      <c r="B24" s="212" t="s">
        <v>960</v>
      </c>
      <c r="C24" s="349"/>
      <c r="D24" s="349"/>
      <c r="E24" s="349"/>
      <c r="F24" s="349"/>
      <c r="G24" s="349"/>
      <c r="H24" s="349"/>
      <c r="I24" s="349"/>
      <c r="J24" s="349"/>
    </row>
    <row r="25" spans="1:12" x14ac:dyDescent="0.25">
      <c r="A25" s="382">
        <v>19</v>
      </c>
      <c r="B25" s="105" t="s">
        <v>907</v>
      </c>
      <c r="C25" s="349"/>
      <c r="D25" s="349"/>
      <c r="E25" s="349"/>
      <c r="F25" s="349"/>
      <c r="G25" s="349"/>
      <c r="H25" s="349">
        <v>542505.85</v>
      </c>
      <c r="I25" s="349">
        <v>0</v>
      </c>
      <c r="J25" s="349">
        <v>5527526.3200000003</v>
      </c>
    </row>
    <row r="26" spans="1:12" x14ac:dyDescent="0.25">
      <c r="A26" s="382">
        <v>20</v>
      </c>
      <c r="B26" s="212" t="s">
        <v>956</v>
      </c>
      <c r="C26" s="349"/>
      <c r="D26" s="349"/>
      <c r="E26" s="349"/>
      <c r="F26" s="349"/>
      <c r="G26" s="349"/>
      <c r="H26" s="349"/>
      <c r="I26" s="349"/>
      <c r="J26" s="349"/>
      <c r="L26" s="96"/>
    </row>
    <row r="27" spans="1:12" ht="45" x14ac:dyDescent="0.25">
      <c r="A27" s="382">
        <v>21</v>
      </c>
      <c r="B27" s="212" t="s">
        <v>957</v>
      </c>
      <c r="C27" s="349"/>
      <c r="D27" s="349"/>
      <c r="E27" s="349"/>
      <c r="F27" s="349"/>
      <c r="G27" s="349"/>
      <c r="H27" s="349">
        <v>542505.85</v>
      </c>
      <c r="I27" s="349">
        <v>0</v>
      </c>
      <c r="J27" s="349">
        <v>5527526.3200000003</v>
      </c>
    </row>
    <row r="28" spans="1:12" ht="45" x14ac:dyDescent="0.25">
      <c r="A28" s="382">
        <v>22</v>
      </c>
      <c r="B28" s="212" t="s">
        <v>958</v>
      </c>
      <c r="C28" s="349"/>
      <c r="D28" s="349"/>
      <c r="E28" s="349"/>
      <c r="F28" s="349"/>
      <c r="G28" s="349"/>
      <c r="H28" s="349"/>
      <c r="I28" s="349"/>
      <c r="J28" s="349"/>
    </row>
    <row r="29" spans="1:12" x14ac:dyDescent="0.25">
      <c r="A29" s="382">
        <v>23</v>
      </c>
      <c r="B29" s="212" t="s">
        <v>959</v>
      </c>
      <c r="C29" s="349"/>
      <c r="D29" s="349"/>
      <c r="E29" s="349"/>
      <c r="F29" s="349"/>
      <c r="G29" s="349"/>
      <c r="H29" s="349"/>
      <c r="I29" s="349"/>
      <c r="J29" s="349"/>
    </row>
    <row r="30" spans="1:12" x14ac:dyDescent="0.25">
      <c r="A30" s="382">
        <v>24</v>
      </c>
      <c r="B30" s="212" t="s">
        <v>960</v>
      </c>
      <c r="C30" s="349"/>
      <c r="D30" s="349"/>
      <c r="E30" s="349"/>
      <c r="F30" s="349"/>
      <c r="G30" s="349"/>
      <c r="H30" s="349"/>
      <c r="I30" s="349"/>
      <c r="J30" s="349"/>
    </row>
    <row r="31" spans="1:12" x14ac:dyDescent="0.25">
      <c r="A31" s="382">
        <v>25</v>
      </c>
      <c r="B31" s="97" t="s">
        <v>962</v>
      </c>
      <c r="C31" s="349"/>
      <c r="D31" s="349"/>
      <c r="E31" s="349"/>
      <c r="F31" s="349"/>
      <c r="G31" s="349"/>
      <c r="H31" s="349">
        <v>3025545.1300000004</v>
      </c>
      <c r="I31" s="349">
        <v>5737528.0600000005</v>
      </c>
      <c r="J31" s="349">
        <v>36751170.560000002</v>
      </c>
    </row>
  </sheetData>
  <hyperlinks>
    <hyperlink ref="A1" location="Index!A1" display="Go back to index" xr:uid="{A85297FE-4D2D-4097-A547-101375E202FF}"/>
  </hyperlinks>
  <pageMargins left="0.70866141732283472" right="0.70866141732283472" top="0.74803149606299213" bottom="0.74803149606299213" header="0.31496062992125984" footer="0.31496062992125984"/>
  <pageSetup paperSize="9" scale="65" fitToHeight="0" orientation="landscape" cellComments="asDisplayed" r:id="rId1"/>
  <headerFooter>
    <oddHeader>&amp;CEN
Annex XXXIII</oddHeader>
    <oddFooter>&amp;C&amp;P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D0670-DDE4-4EA0-BDBF-F6FBB21CC3FB}">
  <dimension ref="A1:C20"/>
  <sheetViews>
    <sheetView showGridLines="0" zoomScaleNormal="100" workbookViewId="0"/>
  </sheetViews>
  <sheetFormatPr defaultColWidth="9.140625" defaultRowHeight="15" x14ac:dyDescent="0.25"/>
  <cols>
    <col min="1" max="1" width="8.7109375" customWidth="1"/>
    <col min="2" max="2" width="42.28515625" customWidth="1"/>
    <col min="3" max="3" width="48.140625" customWidth="1"/>
    <col min="7" max="7" width="42.28515625" customWidth="1"/>
    <col min="8" max="8" width="48.140625" customWidth="1"/>
  </cols>
  <sheetData>
    <row r="1" spans="1:3" x14ac:dyDescent="0.25">
      <c r="A1" s="135" t="s">
        <v>843</v>
      </c>
    </row>
    <row r="2" spans="1:3" ht="33.75" customHeight="1" x14ac:dyDescent="0.25">
      <c r="A2" s="62" t="s">
        <v>963</v>
      </c>
    </row>
    <row r="3" spans="1:3" ht="18" customHeight="1" x14ac:dyDescent="0.25">
      <c r="C3" s="382" t="s">
        <v>51</v>
      </c>
    </row>
    <row r="4" spans="1:3" ht="30" x14ac:dyDescent="0.25">
      <c r="B4" s="382" t="s">
        <v>964</v>
      </c>
      <c r="C4" s="140" t="s">
        <v>965</v>
      </c>
    </row>
    <row r="5" spans="1:3" x14ac:dyDescent="0.25">
      <c r="A5" s="382">
        <v>1</v>
      </c>
      <c r="B5" s="222" t="s">
        <v>966</v>
      </c>
      <c r="C5" s="382">
        <v>2</v>
      </c>
    </row>
    <row r="6" spans="1:3" x14ac:dyDescent="0.25">
      <c r="A6" s="382">
        <v>2</v>
      </c>
      <c r="B6" s="222" t="s">
        <v>967</v>
      </c>
      <c r="C6" s="382">
        <v>0</v>
      </c>
    </row>
    <row r="7" spans="1:3" x14ac:dyDescent="0.25">
      <c r="A7" s="382">
        <v>3</v>
      </c>
      <c r="B7" s="222" t="s">
        <v>968</v>
      </c>
      <c r="C7" s="382">
        <v>0</v>
      </c>
    </row>
    <row r="8" spans="1:3" x14ac:dyDescent="0.25">
      <c r="A8" s="382">
        <v>4</v>
      </c>
      <c r="B8" s="222" t="s">
        <v>969</v>
      </c>
      <c r="C8" s="382">
        <v>0</v>
      </c>
    </row>
    <row r="9" spans="1:3" x14ac:dyDescent="0.25">
      <c r="A9" s="382">
        <v>5</v>
      </c>
      <c r="B9" s="222" t="s">
        <v>970</v>
      </c>
      <c r="C9" s="382">
        <v>0</v>
      </c>
    </row>
    <row r="10" spans="1:3" x14ac:dyDescent="0.25">
      <c r="A10" s="382">
        <v>6</v>
      </c>
      <c r="B10" s="222" t="s">
        <v>971</v>
      </c>
      <c r="C10" s="382">
        <v>0</v>
      </c>
    </row>
    <row r="11" spans="1:3" x14ac:dyDescent="0.25">
      <c r="A11" s="382">
        <v>7</v>
      </c>
      <c r="B11" s="222" t="s">
        <v>972</v>
      </c>
      <c r="C11" s="382">
        <v>0</v>
      </c>
    </row>
    <row r="12" spans="1:3" x14ac:dyDescent="0.25">
      <c r="A12" s="382">
        <v>8</v>
      </c>
      <c r="B12" s="222" t="s">
        <v>973</v>
      </c>
      <c r="C12" s="382">
        <v>0</v>
      </c>
    </row>
    <row r="13" spans="1:3" x14ac:dyDescent="0.25">
      <c r="A13" s="382">
        <v>9</v>
      </c>
      <c r="B13" s="222" t="s">
        <v>974</v>
      </c>
      <c r="C13" s="382">
        <v>0</v>
      </c>
    </row>
    <row r="14" spans="1:3" x14ac:dyDescent="0.25">
      <c r="A14" s="382">
        <v>10</v>
      </c>
      <c r="B14" s="222" t="s">
        <v>975</v>
      </c>
      <c r="C14" s="382">
        <v>0</v>
      </c>
    </row>
    <row r="15" spans="1:3" x14ac:dyDescent="0.25">
      <c r="A15" s="382">
        <v>11</v>
      </c>
      <c r="B15" s="222" t="s">
        <v>976</v>
      </c>
      <c r="C15" s="382">
        <v>0</v>
      </c>
    </row>
    <row r="16" spans="1:3" ht="30" x14ac:dyDescent="0.25">
      <c r="A16" s="17" t="s">
        <v>108</v>
      </c>
      <c r="B16" s="105" t="s">
        <v>977</v>
      </c>
      <c r="C16" s="382"/>
    </row>
    <row r="20" spans="3:3" x14ac:dyDescent="0.25">
      <c r="C20" s="30"/>
    </row>
  </sheetData>
  <hyperlinks>
    <hyperlink ref="A1" location="Index!A1" display="Go back to index" xr:uid="{18C79A2E-BB24-4370-845A-9AA2298A8EBF}"/>
  </hyperlinks>
  <pageMargins left="0.70866141732283472" right="0.70866141732283472" top="0.74803149606299213" bottom="0.74803149606299213" header="0.31496062992125984" footer="0.31496062992125984"/>
  <pageSetup paperSize="9" orientation="landscape" r:id="rId1"/>
  <headerFooter>
    <oddHeader>&amp;CEN 
Annex XXXIII</oddHeader>
    <oddFooter>&amp;C&amp;P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73308-277C-442A-B1A3-F392C8F3C4FB}">
  <dimension ref="A1:L16"/>
  <sheetViews>
    <sheetView showGridLines="0" zoomScaleNormal="100" workbookViewId="0"/>
  </sheetViews>
  <sheetFormatPr defaultColWidth="9.140625" defaultRowHeight="15" x14ac:dyDescent="0.25"/>
  <cols>
    <col min="1" max="1" width="7.42578125" style="24" customWidth="1"/>
    <col min="2" max="2" width="55.5703125" style="24" customWidth="1"/>
    <col min="3" max="3" width="23" style="24" bestFit="1" customWidth="1"/>
    <col min="4" max="4" width="23.42578125" style="24" customWidth="1"/>
    <col min="5" max="5" width="14.85546875" style="24" customWidth="1"/>
    <col min="6" max="6" width="14.7109375" style="24" bestFit="1" customWidth="1"/>
    <col min="7" max="7" width="19.28515625" style="24" bestFit="1" customWidth="1"/>
    <col min="8" max="8" width="19.85546875" style="24" bestFit="1" customWidth="1"/>
    <col min="9" max="9" width="17.140625" style="24" bestFit="1" customWidth="1"/>
    <col min="10" max="10" width="13.28515625" style="24" customWidth="1"/>
    <col min="11" max="11" width="10.42578125" style="24" bestFit="1" customWidth="1"/>
    <col min="12" max="12" width="14.140625" style="24" customWidth="1"/>
    <col min="13" max="16384" width="9.140625" style="24"/>
  </cols>
  <sheetData>
    <row r="1" spans="1:12" x14ac:dyDescent="0.25">
      <c r="A1" s="135" t="s">
        <v>843</v>
      </c>
    </row>
    <row r="2" spans="1:12" x14ac:dyDescent="0.25">
      <c r="A2" s="135"/>
    </row>
    <row r="3" spans="1:12" x14ac:dyDescent="0.25">
      <c r="B3" s="83" t="s">
        <v>978</v>
      </c>
    </row>
    <row r="4" spans="1:12" x14ac:dyDescent="0.25">
      <c r="B4" s="223"/>
      <c r="C4" s="223"/>
      <c r="D4" s="223"/>
      <c r="E4" s="223"/>
      <c r="F4" s="224"/>
      <c r="G4" s="224"/>
      <c r="H4" s="224"/>
      <c r="I4" s="224"/>
      <c r="J4" s="224"/>
      <c r="K4" s="224"/>
      <c r="L4" s="224"/>
    </row>
    <row r="5" spans="1:12" ht="15.75" thickBot="1" x14ac:dyDescent="0.3">
      <c r="C5" s="225" t="s">
        <v>979</v>
      </c>
      <c r="D5" s="225" t="s">
        <v>52</v>
      </c>
      <c r="E5" s="225" t="s">
        <v>53</v>
      </c>
      <c r="F5" s="225" t="s">
        <v>54</v>
      </c>
      <c r="G5" s="225" t="s">
        <v>55</v>
      </c>
      <c r="H5" s="225" t="s">
        <v>56</v>
      </c>
      <c r="I5" s="225" t="s">
        <v>57</v>
      </c>
      <c r="J5" s="225" t="s">
        <v>58</v>
      </c>
      <c r="K5" s="225" t="s">
        <v>94</v>
      </c>
      <c r="L5" s="225" t="s">
        <v>95</v>
      </c>
    </row>
    <row r="6" spans="1:12" ht="15" customHeight="1" x14ac:dyDescent="0.25">
      <c r="B6" s="226"/>
      <c r="C6" s="794" t="s">
        <v>980</v>
      </c>
      <c r="D6" s="795"/>
      <c r="E6" s="796"/>
      <c r="F6" s="797" t="s">
        <v>981</v>
      </c>
      <c r="G6" s="798"/>
      <c r="H6" s="798"/>
      <c r="I6" s="798"/>
      <c r="J6" s="798"/>
      <c r="K6" s="799"/>
      <c r="L6" s="227"/>
    </row>
    <row r="7" spans="1:12" ht="45" x14ac:dyDescent="0.25">
      <c r="C7" s="228" t="s">
        <v>904</v>
      </c>
      <c r="D7" s="229" t="s">
        <v>961</v>
      </c>
      <c r="E7" s="230" t="s">
        <v>982</v>
      </c>
      <c r="F7" s="228" t="s">
        <v>983</v>
      </c>
      <c r="G7" s="229" t="s">
        <v>984</v>
      </c>
      <c r="H7" s="229" t="s">
        <v>985</v>
      </c>
      <c r="I7" s="229" t="s">
        <v>986</v>
      </c>
      <c r="J7" s="229" t="s">
        <v>987</v>
      </c>
      <c r="K7" s="230" t="s">
        <v>988</v>
      </c>
      <c r="L7" s="231" t="s">
        <v>364</v>
      </c>
    </row>
    <row r="8" spans="1:12" x14ac:dyDescent="0.25">
      <c r="A8" s="232">
        <v>1</v>
      </c>
      <c r="B8" s="233" t="s">
        <v>989</v>
      </c>
      <c r="C8" s="234"/>
      <c r="D8" s="234"/>
      <c r="E8" s="234"/>
      <c r="F8" s="234"/>
      <c r="G8" s="234"/>
      <c r="H8" s="234"/>
      <c r="I8" s="234"/>
      <c r="J8" s="234"/>
      <c r="K8" s="234"/>
      <c r="L8" s="235">
        <v>20</v>
      </c>
    </row>
    <row r="9" spans="1:12" x14ac:dyDescent="0.25">
      <c r="A9" s="232">
        <v>2</v>
      </c>
      <c r="B9" s="236" t="s">
        <v>990</v>
      </c>
      <c r="C9" s="237">
        <v>11</v>
      </c>
      <c r="D9" s="237">
        <v>2</v>
      </c>
      <c r="E9" s="237">
        <v>13</v>
      </c>
      <c r="F9" s="238"/>
      <c r="G9" s="238"/>
      <c r="H9" s="238"/>
      <c r="I9" s="238"/>
      <c r="J9" s="238"/>
      <c r="K9" s="239"/>
      <c r="L9" s="240"/>
    </row>
    <row r="10" spans="1:12" x14ac:dyDescent="0.25">
      <c r="A10" s="232">
        <v>3</v>
      </c>
      <c r="B10" s="241" t="s">
        <v>991</v>
      </c>
      <c r="C10" s="238"/>
      <c r="D10" s="238"/>
      <c r="E10" s="238"/>
      <c r="F10" s="242"/>
      <c r="G10" s="242"/>
      <c r="H10" s="242"/>
      <c r="I10" s="242">
        <v>2</v>
      </c>
      <c r="J10" s="242"/>
      <c r="K10" s="243"/>
      <c r="L10" s="240"/>
    </row>
    <row r="11" spans="1:12" x14ac:dyDescent="0.25">
      <c r="A11" s="232">
        <v>4</v>
      </c>
      <c r="B11" s="241" t="s">
        <v>992</v>
      </c>
      <c r="C11" s="238"/>
      <c r="D11" s="238"/>
      <c r="E11" s="238"/>
      <c r="F11" s="242">
        <v>3</v>
      </c>
      <c r="G11" s="242"/>
      <c r="H11" s="242"/>
      <c r="I11" s="242"/>
      <c r="J11" s="242"/>
      <c r="K11" s="243">
        <v>2</v>
      </c>
      <c r="L11" s="240"/>
    </row>
    <row r="12" spans="1:12" x14ac:dyDescent="0.25">
      <c r="A12" s="232">
        <v>5</v>
      </c>
      <c r="B12" s="233" t="s">
        <v>993</v>
      </c>
      <c r="C12" s="351">
        <v>3375000</v>
      </c>
      <c r="D12" s="352">
        <v>19185330</v>
      </c>
      <c r="E12" s="352">
        <v>22560330</v>
      </c>
      <c r="F12" s="353">
        <v>8431301</v>
      </c>
      <c r="G12" s="353"/>
      <c r="H12" s="353"/>
      <c r="I12" s="353">
        <v>7353967</v>
      </c>
      <c r="J12" s="353"/>
      <c r="K12" s="353">
        <v>3379155</v>
      </c>
      <c r="L12" s="240"/>
    </row>
    <row r="13" spans="1:12" x14ac:dyDescent="0.25">
      <c r="A13" s="232">
        <v>6</v>
      </c>
      <c r="B13" s="236" t="s">
        <v>994</v>
      </c>
      <c r="C13" s="473">
        <v>0</v>
      </c>
      <c r="D13" s="355">
        <v>5121372</v>
      </c>
      <c r="E13" s="472">
        <v>5121372</v>
      </c>
      <c r="F13" s="356">
        <v>2255000</v>
      </c>
      <c r="G13" s="356"/>
      <c r="H13" s="356"/>
      <c r="I13" s="356">
        <v>2325000</v>
      </c>
      <c r="J13" s="356"/>
      <c r="K13" s="356">
        <v>350000</v>
      </c>
      <c r="L13" s="240"/>
    </row>
    <row r="14" spans="1:12" x14ac:dyDescent="0.25">
      <c r="A14" s="232">
        <v>7</v>
      </c>
      <c r="B14" s="241" t="s">
        <v>995</v>
      </c>
      <c r="C14" s="354">
        <v>3375000</v>
      </c>
      <c r="D14" s="355">
        <v>14063958</v>
      </c>
      <c r="E14" s="471">
        <v>17438958</v>
      </c>
      <c r="F14" s="471">
        <v>6176301</v>
      </c>
      <c r="G14" s="471">
        <v>0</v>
      </c>
      <c r="H14" s="471">
        <v>0</v>
      </c>
      <c r="I14" s="471">
        <v>5028967</v>
      </c>
      <c r="J14" s="471">
        <v>0</v>
      </c>
      <c r="K14" s="471">
        <v>3029155</v>
      </c>
      <c r="L14" s="240"/>
    </row>
    <row r="16" spans="1:12" x14ac:dyDescent="0.25">
      <c r="E16" s="419"/>
      <c r="F16" s="419"/>
    </row>
  </sheetData>
  <mergeCells count="2">
    <mergeCell ref="C6:E6"/>
    <mergeCell ref="F6:K6"/>
  </mergeCells>
  <hyperlinks>
    <hyperlink ref="A1" location="Index!A1" display="Go back to index" xr:uid="{7B0D8046-804A-4604-B605-1A5B40980D15}"/>
  </hyperlinks>
  <pageMargins left="0.70866141732283472" right="0.70866141732283472" top="0.74803149606299213" bottom="0.74803149606299213" header="0.31496062992125984" footer="0.31496062992125984"/>
  <pageSetup paperSize="9" scale="51" fitToWidth="0" fitToHeight="0" orientation="landscape" cellComments="asDisplayed" r:id="rId1"/>
  <headerFooter>
    <oddHeader>&amp;CEN
Annex XXXIII</oddHeader>
    <oddFooter>&amp;C&amp;P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2DDD0-6220-46CB-AD17-CE083C4EF081}">
  <dimension ref="A1:L20"/>
  <sheetViews>
    <sheetView showGridLines="0" topLeftCell="A7" zoomScale="85" zoomScaleNormal="85" zoomScalePageLayoutView="64" workbookViewId="0">
      <selection activeCell="A7" sqref="A7"/>
    </sheetView>
  </sheetViews>
  <sheetFormatPr defaultColWidth="9.140625" defaultRowHeight="15" x14ac:dyDescent="0.25"/>
  <cols>
    <col min="1" max="1" width="4.85546875" customWidth="1"/>
    <col min="2" max="2" width="43.85546875" customWidth="1"/>
    <col min="3" max="5" width="22.140625" customWidth="1"/>
    <col min="6" max="8" width="22.140625" hidden="1" customWidth="1"/>
    <col min="9" max="9" width="22.140625" customWidth="1"/>
    <col min="11" max="11" width="13.140625" style="7" customWidth="1"/>
    <col min="12" max="12" width="52.42578125" customWidth="1"/>
  </cols>
  <sheetData>
    <row r="1" spans="1:12" hidden="1" x14ac:dyDescent="0.25"/>
    <row r="2" spans="1:12" hidden="1" x14ac:dyDescent="0.25">
      <c r="L2" s="209"/>
    </row>
    <row r="3" spans="1:12" ht="31.5" hidden="1" customHeight="1" x14ac:dyDescent="0.25">
      <c r="A3" s="800" t="s">
        <v>874</v>
      </c>
      <c r="B3" s="803" t="s">
        <v>875</v>
      </c>
      <c r="C3" s="804"/>
      <c r="D3" s="804"/>
      <c r="E3" s="804"/>
      <c r="F3" s="804"/>
      <c r="G3" s="804"/>
      <c r="H3" s="804"/>
      <c r="I3" s="804"/>
      <c r="J3" s="805"/>
      <c r="L3" s="79"/>
    </row>
    <row r="4" spans="1:12" ht="32.25" hidden="1" customHeight="1" x14ac:dyDescent="0.25">
      <c r="A4" s="801"/>
      <c r="B4" s="806" t="s">
        <v>876</v>
      </c>
      <c r="C4" s="807"/>
      <c r="D4" s="807"/>
      <c r="E4" s="807"/>
      <c r="F4" s="807"/>
      <c r="G4" s="807"/>
      <c r="H4" s="807"/>
      <c r="I4" s="807"/>
      <c r="J4" s="808"/>
    </row>
    <row r="5" spans="1:12" ht="25.5" hidden="1" customHeight="1" x14ac:dyDescent="0.25">
      <c r="A5" s="802"/>
      <c r="B5" s="803" t="s">
        <v>877</v>
      </c>
      <c r="C5" s="804"/>
      <c r="D5" s="804"/>
      <c r="E5" s="804"/>
      <c r="F5" s="804"/>
      <c r="G5" s="804"/>
      <c r="H5" s="804"/>
      <c r="I5" s="804"/>
      <c r="J5" s="805"/>
    </row>
    <row r="6" spans="1:12" hidden="1" x14ac:dyDescent="0.25">
      <c r="A6" s="47"/>
      <c r="B6" s="19"/>
      <c r="C6" s="19"/>
      <c r="D6" s="19"/>
      <c r="E6" s="19"/>
      <c r="F6" s="19"/>
      <c r="G6" s="19"/>
      <c r="H6" s="19"/>
      <c r="I6" s="19"/>
      <c r="J6" s="19"/>
    </row>
    <row r="7" spans="1:12" x14ac:dyDescent="0.25">
      <c r="A7" s="135" t="s">
        <v>843</v>
      </c>
      <c r="B7" s="19"/>
      <c r="C7" s="19"/>
      <c r="D7" s="19"/>
      <c r="E7" s="19"/>
      <c r="F7" s="19"/>
      <c r="G7" s="19"/>
      <c r="H7" s="19"/>
      <c r="I7" s="19"/>
      <c r="J7" s="19"/>
    </row>
    <row r="8" spans="1:12" s="48" customFormat="1" ht="18.75" x14ac:dyDescent="0.25">
      <c r="A8" s="250" t="s">
        <v>1106</v>
      </c>
      <c r="C8" s="49"/>
    </row>
    <row r="9" spans="1:12" s="48" customFormat="1" x14ac:dyDescent="0.25"/>
    <row r="10" spans="1:12" s="48" customFormat="1" x14ac:dyDescent="0.25">
      <c r="A10"/>
    </row>
    <row r="11" spans="1:12" s="48" customFormat="1" x14ac:dyDescent="0.25">
      <c r="A11"/>
    </row>
    <row r="12" spans="1:12" ht="13.5" customHeight="1" x14ac:dyDescent="0.25">
      <c r="A12" s="809" t="s">
        <v>1107</v>
      </c>
      <c r="B12" s="810"/>
      <c r="C12" s="251" t="s">
        <v>51</v>
      </c>
      <c r="D12" s="251" t="s">
        <v>52</v>
      </c>
      <c r="E12" s="251" t="s">
        <v>53</v>
      </c>
      <c r="F12" s="251" t="s">
        <v>135</v>
      </c>
      <c r="G12" s="251" t="s">
        <v>136</v>
      </c>
      <c r="H12" s="251"/>
      <c r="I12" s="251" t="s">
        <v>54</v>
      </c>
    </row>
    <row r="13" spans="1:12" ht="62.1" customHeight="1" x14ac:dyDescent="0.25">
      <c r="A13" s="811"/>
      <c r="B13" s="812"/>
      <c r="C13" s="815" t="s">
        <v>1108</v>
      </c>
      <c r="D13" s="816"/>
      <c r="E13" s="815" t="s">
        <v>1109</v>
      </c>
      <c r="F13" s="817"/>
      <c r="G13" s="817"/>
      <c r="H13" s="817"/>
      <c r="I13" s="816"/>
    </row>
    <row r="14" spans="1:12" x14ac:dyDescent="0.25">
      <c r="A14" s="813"/>
      <c r="B14" s="814"/>
      <c r="C14" s="137" t="s">
        <v>1110</v>
      </c>
      <c r="D14" s="137" t="s">
        <v>1111</v>
      </c>
      <c r="E14" s="137" t="s">
        <v>1110</v>
      </c>
      <c r="F14" s="137" t="s">
        <v>1112</v>
      </c>
      <c r="G14" s="137"/>
      <c r="H14" s="137"/>
      <c r="I14" s="137" t="s">
        <v>1111</v>
      </c>
    </row>
    <row r="15" spans="1:12" ht="38.25" customHeight="1" x14ac:dyDescent="0.25">
      <c r="A15" s="137">
        <v>1</v>
      </c>
      <c r="B15" s="52" t="s">
        <v>1113</v>
      </c>
      <c r="C15" s="336">
        <v>0</v>
      </c>
      <c r="D15" s="336">
        <v>-81635253.657790184</v>
      </c>
      <c r="E15" s="137"/>
      <c r="F15" s="137"/>
      <c r="G15" s="137"/>
      <c r="H15" s="137"/>
      <c r="I15" s="137"/>
    </row>
    <row r="16" spans="1:12" ht="29.45" customHeight="1" x14ac:dyDescent="0.25">
      <c r="A16" s="137">
        <v>2</v>
      </c>
      <c r="B16" s="53" t="s">
        <v>1114</v>
      </c>
      <c r="C16" s="336">
        <v>0</v>
      </c>
      <c r="D16" s="336">
        <v>84672611.851499557</v>
      </c>
      <c r="E16" s="137"/>
      <c r="F16" s="137"/>
      <c r="G16" s="137"/>
      <c r="H16" s="137"/>
      <c r="I16" s="137"/>
    </row>
    <row r="17" spans="1:9" ht="38.25" customHeight="1" x14ac:dyDescent="0.25">
      <c r="A17" s="137">
        <v>3</v>
      </c>
      <c r="B17" s="52" t="s">
        <v>1115</v>
      </c>
      <c r="C17" s="336">
        <v>0</v>
      </c>
      <c r="D17" s="336">
        <v>47762662.530529976</v>
      </c>
      <c r="E17" s="252"/>
      <c r="F17" s="137"/>
      <c r="G17" s="137"/>
      <c r="H17" s="137"/>
      <c r="I17" s="252"/>
    </row>
    <row r="18" spans="1:9" ht="38.25" customHeight="1" x14ac:dyDescent="0.25">
      <c r="A18" s="137">
        <v>4</v>
      </c>
      <c r="B18" s="52" t="s">
        <v>1116</v>
      </c>
      <c r="C18" s="336">
        <v>0</v>
      </c>
      <c r="D18" s="336">
        <v>-62240908.885260582</v>
      </c>
      <c r="E18" s="252"/>
      <c r="F18" s="253"/>
      <c r="G18" s="254"/>
      <c r="H18" s="254"/>
      <c r="I18" s="252"/>
    </row>
    <row r="19" spans="1:9" ht="38.25" customHeight="1" x14ac:dyDescent="0.25">
      <c r="A19" s="137">
        <v>5</v>
      </c>
      <c r="B19" s="52" t="s">
        <v>1117</v>
      </c>
      <c r="C19" s="336">
        <v>0</v>
      </c>
      <c r="D19" s="336">
        <v>-84985180.259119987</v>
      </c>
      <c r="E19" s="252"/>
      <c r="F19" s="253"/>
      <c r="G19" s="254"/>
      <c r="H19" s="254"/>
      <c r="I19" s="252"/>
    </row>
    <row r="20" spans="1:9" ht="38.25" customHeight="1" x14ac:dyDescent="0.25">
      <c r="A20" s="255">
        <v>6</v>
      </c>
      <c r="B20" s="52" t="s">
        <v>1118</v>
      </c>
      <c r="C20" s="336">
        <v>0</v>
      </c>
      <c r="D20" s="336">
        <v>88245434.324480057</v>
      </c>
      <c r="E20" s="252"/>
      <c r="F20" s="254"/>
      <c r="G20" s="254"/>
      <c r="H20" s="254"/>
      <c r="I20" s="252"/>
    </row>
  </sheetData>
  <mergeCells count="7">
    <mergeCell ref="A3:A5"/>
    <mergeCell ref="B3:J3"/>
    <mergeCell ref="B4:J4"/>
    <mergeCell ref="B5:J5"/>
    <mergeCell ref="A12:B14"/>
    <mergeCell ref="C13:D13"/>
    <mergeCell ref="E13:I13"/>
  </mergeCells>
  <hyperlinks>
    <hyperlink ref="A7" location="Index!A1" display="Go back to index" xr:uid="{AF078AB8-2A15-4014-B44C-AB0B3D626285}"/>
  </hyperlinks>
  <pageMargins left="0.7" right="0.7" top="0.75" bottom="0.75" header="0.3" footer="0.3"/>
  <pageSetup paperSize="9" scale="75" orientation="landscape" r:id="rId1"/>
  <headerFooter>
    <oddHeader>&amp;CEN
Annex I</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AC4DE-EC02-47BE-885A-F30AF994F345}">
  <sheetPr>
    <pageSetUpPr fitToPage="1"/>
  </sheetPr>
  <dimension ref="A1:T52"/>
  <sheetViews>
    <sheetView showGridLines="0" zoomScaleNormal="100" zoomScalePageLayoutView="90" workbookViewId="0"/>
  </sheetViews>
  <sheetFormatPr defaultColWidth="9" defaultRowHeight="15" x14ac:dyDescent="0.25"/>
  <cols>
    <col min="3" max="3" width="53" customWidth="1"/>
    <col min="4" max="4" width="39.7109375" customWidth="1"/>
    <col min="5" max="5" width="37.140625" customWidth="1"/>
    <col min="6" max="6" width="20.42578125" customWidth="1"/>
  </cols>
  <sheetData>
    <row r="1" spans="1:20" ht="15.75" x14ac:dyDescent="0.25">
      <c r="A1" s="135" t="s">
        <v>843</v>
      </c>
      <c r="C1" s="256"/>
    </row>
    <row r="2" spans="1:20" ht="18.75" x14ac:dyDescent="0.25">
      <c r="B2" s="257" t="s">
        <v>1124</v>
      </c>
    </row>
    <row r="3" spans="1:20" ht="15" customHeight="1" x14ac:dyDescent="0.25">
      <c r="B3" s="376" t="s">
        <v>1125</v>
      </c>
      <c r="C3" s="376"/>
      <c r="D3" s="376"/>
      <c r="E3" s="376"/>
      <c r="F3" s="376"/>
      <c r="G3" s="376"/>
      <c r="H3" s="376"/>
      <c r="I3" s="376"/>
      <c r="J3" s="376"/>
      <c r="K3" s="376"/>
      <c r="L3" s="376"/>
      <c r="M3" s="376"/>
      <c r="N3" s="376"/>
      <c r="O3" s="376"/>
      <c r="P3" s="376"/>
      <c r="Q3" s="376"/>
      <c r="R3" s="376"/>
      <c r="S3" s="376"/>
      <c r="T3" s="376"/>
    </row>
    <row r="4" spans="1:20" x14ac:dyDescent="0.25">
      <c r="B4" s="376"/>
      <c r="C4" s="376"/>
      <c r="D4" s="376"/>
      <c r="E4" s="376"/>
      <c r="F4" s="376"/>
      <c r="G4" s="376"/>
      <c r="H4" s="376"/>
      <c r="I4" s="376"/>
      <c r="J4" s="376"/>
      <c r="K4" s="376"/>
      <c r="L4" s="376"/>
      <c r="M4" s="376"/>
      <c r="N4" s="376"/>
      <c r="O4" s="376"/>
      <c r="P4" s="376"/>
      <c r="Q4" s="376"/>
      <c r="R4" s="376"/>
      <c r="S4" s="376"/>
      <c r="T4" s="376"/>
    </row>
    <row r="5" spans="1:20" x14ac:dyDescent="0.25">
      <c r="B5" s="376"/>
      <c r="C5" s="376"/>
      <c r="D5" s="376"/>
      <c r="E5" s="376"/>
      <c r="F5" s="376"/>
      <c r="G5" s="376"/>
      <c r="H5" s="376"/>
      <c r="I5" s="376"/>
      <c r="J5" s="376"/>
      <c r="K5" s="376"/>
      <c r="L5" s="376"/>
      <c r="M5" s="376"/>
      <c r="N5" s="376"/>
      <c r="O5" s="376"/>
      <c r="P5" s="376"/>
      <c r="Q5" s="376"/>
      <c r="R5" s="376"/>
      <c r="S5" s="376"/>
      <c r="T5" s="376"/>
    </row>
    <row r="6" spans="1:20" x14ac:dyDescent="0.25">
      <c r="D6" s="373" t="s">
        <v>51</v>
      </c>
      <c r="E6" s="373" t="s">
        <v>52</v>
      </c>
      <c r="F6" s="373" t="s">
        <v>53</v>
      </c>
    </row>
    <row r="7" spans="1:20" ht="30" x14ac:dyDescent="0.25">
      <c r="C7" s="38"/>
      <c r="D7" s="406" t="s">
        <v>1126</v>
      </c>
      <c r="E7" s="406" t="s">
        <v>1127</v>
      </c>
      <c r="F7" s="406" t="s">
        <v>1128</v>
      </c>
    </row>
    <row r="8" spans="1:20" x14ac:dyDescent="0.25">
      <c r="C8" s="38"/>
      <c r="D8" s="406" t="s">
        <v>1129</v>
      </c>
      <c r="E8" s="406" t="s">
        <v>1129</v>
      </c>
      <c r="F8" s="406"/>
    </row>
    <row r="9" spans="1:20" ht="30" customHeight="1" x14ac:dyDescent="0.25">
      <c r="B9" s="485" t="s">
        <v>1130</v>
      </c>
      <c r="C9" s="486"/>
      <c r="D9" s="486"/>
      <c r="E9" s="486"/>
      <c r="F9" s="487"/>
    </row>
    <row r="10" spans="1:20" x14ac:dyDescent="0.25">
      <c r="B10" s="99">
        <v>1</v>
      </c>
      <c r="C10" s="372" t="s">
        <v>1162</v>
      </c>
      <c r="D10" s="483">
        <v>4572065001.8699999</v>
      </c>
      <c r="E10" s="484"/>
      <c r="F10" s="373"/>
    </row>
    <row r="11" spans="1:20" x14ac:dyDescent="0.25">
      <c r="B11" s="99">
        <v>2</v>
      </c>
      <c r="C11" s="372" t="s">
        <v>1163</v>
      </c>
      <c r="D11" s="483">
        <v>26723120342.189999</v>
      </c>
      <c r="E11" s="484"/>
      <c r="F11" s="373"/>
    </row>
    <row r="12" spans="1:20" x14ac:dyDescent="0.25">
      <c r="B12" s="99">
        <v>3</v>
      </c>
      <c r="C12" s="372" t="s">
        <v>1164</v>
      </c>
      <c r="D12" s="483">
        <v>24311236635.360001</v>
      </c>
      <c r="E12" s="484"/>
      <c r="F12" s="373"/>
    </row>
    <row r="13" spans="1:20" x14ac:dyDescent="0.25">
      <c r="B13" s="99">
        <v>4</v>
      </c>
      <c r="C13" s="372" t="s">
        <v>1165</v>
      </c>
      <c r="D13" s="483">
        <v>0</v>
      </c>
      <c r="E13" s="484"/>
      <c r="F13" s="373"/>
    </row>
    <row r="14" spans="1:20" x14ac:dyDescent="0.25">
      <c r="B14" s="99">
        <v>5</v>
      </c>
      <c r="C14" s="372" t="s">
        <v>1166</v>
      </c>
      <c r="D14" s="483">
        <v>0.1</v>
      </c>
      <c r="E14" s="484"/>
      <c r="F14" s="373"/>
    </row>
    <row r="15" spans="1:20" x14ac:dyDescent="0.25">
      <c r="B15" s="99">
        <v>6</v>
      </c>
      <c r="C15" s="372" t="s">
        <v>1167</v>
      </c>
      <c r="D15" s="483">
        <v>0</v>
      </c>
      <c r="E15" s="484"/>
      <c r="F15" s="373"/>
    </row>
    <row r="16" spans="1:20" x14ac:dyDescent="0.25">
      <c r="B16" s="99">
        <v>7</v>
      </c>
      <c r="C16" s="372" t="s">
        <v>1168</v>
      </c>
      <c r="D16" s="483">
        <v>438941953.23999989</v>
      </c>
      <c r="E16" s="484"/>
      <c r="F16" s="373"/>
    </row>
    <row r="17" spans="2:6" x14ac:dyDescent="0.25">
      <c r="B17" s="99">
        <v>8</v>
      </c>
      <c r="C17" s="372" t="s">
        <v>1169</v>
      </c>
      <c r="D17" s="483">
        <v>6606395.5900000334</v>
      </c>
      <c r="E17" s="484"/>
      <c r="F17" s="373"/>
    </row>
    <row r="18" spans="2:6" x14ac:dyDescent="0.25">
      <c r="B18" s="99">
        <v>9</v>
      </c>
      <c r="C18" s="372" t="s">
        <v>1170</v>
      </c>
      <c r="D18" s="483">
        <v>65915400.000000007</v>
      </c>
      <c r="E18" s="484"/>
      <c r="F18" s="373"/>
    </row>
    <row r="19" spans="2:6" x14ac:dyDescent="0.25">
      <c r="B19" s="99">
        <v>10</v>
      </c>
      <c r="C19" s="372" t="s">
        <v>1171</v>
      </c>
      <c r="D19" s="483">
        <v>0</v>
      </c>
      <c r="E19" s="484"/>
      <c r="F19" s="373"/>
    </row>
    <row r="20" spans="2:6" x14ac:dyDescent="0.25">
      <c r="B20" s="99">
        <v>11</v>
      </c>
      <c r="C20" s="372" t="s">
        <v>149</v>
      </c>
      <c r="D20" s="483">
        <v>2183888868.3800015</v>
      </c>
      <c r="E20" s="484"/>
      <c r="F20" s="373"/>
    </row>
    <row r="21" spans="2:6" x14ac:dyDescent="0.25">
      <c r="B21" s="99"/>
      <c r="C21" s="372"/>
      <c r="D21" s="493"/>
      <c r="E21" s="494"/>
      <c r="F21" s="373"/>
    </row>
    <row r="22" spans="2:6" x14ac:dyDescent="0.25">
      <c r="B22" s="99"/>
      <c r="C22" s="372"/>
      <c r="D22" s="493"/>
      <c r="E22" s="494"/>
      <c r="F22" s="373"/>
    </row>
    <row r="23" spans="2:6" x14ac:dyDescent="0.25">
      <c r="B23" s="99"/>
      <c r="C23" s="32"/>
      <c r="D23" s="493"/>
      <c r="E23" s="494"/>
      <c r="F23" s="373"/>
    </row>
    <row r="24" spans="2:6" x14ac:dyDescent="0.25">
      <c r="B24" s="99"/>
      <c r="C24" s="32"/>
      <c r="D24" s="493"/>
      <c r="E24" s="494"/>
      <c r="F24" s="373"/>
    </row>
    <row r="25" spans="2:6" x14ac:dyDescent="0.25">
      <c r="B25" s="99"/>
      <c r="C25" s="32"/>
      <c r="D25" s="493"/>
      <c r="E25" s="494"/>
      <c r="F25" s="373"/>
    </row>
    <row r="26" spans="2:6" x14ac:dyDescent="0.25">
      <c r="B26" s="99"/>
      <c r="C26" s="372"/>
      <c r="D26" s="493"/>
      <c r="E26" s="494"/>
      <c r="F26" s="373"/>
    </row>
    <row r="27" spans="2:6" x14ac:dyDescent="0.25">
      <c r="B27" s="99" t="s">
        <v>1032</v>
      </c>
      <c r="C27" s="35" t="s">
        <v>1131</v>
      </c>
      <c r="D27" s="483">
        <v>58301774596.729996</v>
      </c>
      <c r="E27" s="484"/>
      <c r="F27" s="373"/>
    </row>
    <row r="28" spans="2:6" ht="30" customHeight="1" x14ac:dyDescent="0.25">
      <c r="B28" s="485" t="s">
        <v>1132</v>
      </c>
      <c r="C28" s="486"/>
      <c r="D28" s="486"/>
      <c r="E28" s="486"/>
      <c r="F28" s="487"/>
    </row>
    <row r="29" spans="2:6" x14ac:dyDescent="0.25">
      <c r="B29" s="99">
        <v>1</v>
      </c>
      <c r="C29" s="372" t="s">
        <v>1172</v>
      </c>
      <c r="D29" s="483">
        <v>7837431074.6599998</v>
      </c>
      <c r="E29" s="484"/>
      <c r="F29" s="373"/>
    </row>
    <row r="30" spans="2:6" x14ac:dyDescent="0.25">
      <c r="B30" s="99">
        <v>2</v>
      </c>
      <c r="C30" s="372" t="s">
        <v>1173</v>
      </c>
      <c r="D30" s="483">
        <v>38843478580.970001</v>
      </c>
      <c r="E30" s="484"/>
      <c r="F30" s="373"/>
    </row>
    <row r="31" spans="2:6" x14ac:dyDescent="0.25">
      <c r="B31" s="99">
        <v>3</v>
      </c>
      <c r="C31" s="372" t="s">
        <v>1174</v>
      </c>
      <c r="D31" s="483">
        <v>17.830000000884638</v>
      </c>
      <c r="E31" s="484"/>
      <c r="F31" s="373"/>
    </row>
    <row r="32" spans="2:6" x14ac:dyDescent="0.25">
      <c r="B32" s="99">
        <v>4</v>
      </c>
      <c r="C32" s="372" t="s">
        <v>1175</v>
      </c>
      <c r="D32" s="483">
        <v>19518975</v>
      </c>
      <c r="E32" s="484"/>
      <c r="F32" s="373"/>
    </row>
    <row r="33" spans="2:6" x14ac:dyDescent="0.25">
      <c r="B33" s="99">
        <v>5</v>
      </c>
      <c r="C33" s="372" t="s">
        <v>1176</v>
      </c>
      <c r="D33" s="483">
        <v>2264380205.2799997</v>
      </c>
      <c r="E33" s="484"/>
      <c r="F33" s="373"/>
    </row>
    <row r="34" spans="2:6" x14ac:dyDescent="0.25">
      <c r="B34" s="99">
        <v>6</v>
      </c>
      <c r="C34" s="372" t="s">
        <v>1177</v>
      </c>
      <c r="D34" s="483">
        <v>67900000</v>
      </c>
      <c r="E34" s="484"/>
      <c r="F34" s="373"/>
    </row>
    <row r="35" spans="2:6" x14ac:dyDescent="0.25">
      <c r="B35" s="99">
        <v>7</v>
      </c>
      <c r="C35" s="372" t="s">
        <v>1178</v>
      </c>
      <c r="D35" s="483">
        <v>0</v>
      </c>
      <c r="E35" s="484"/>
      <c r="F35" s="373"/>
    </row>
    <row r="36" spans="2:6" x14ac:dyDescent="0.25">
      <c r="B36" s="99"/>
      <c r="C36" s="372"/>
      <c r="D36" s="483"/>
      <c r="E36" s="484"/>
      <c r="F36" s="373"/>
    </row>
    <row r="37" spans="2:6" x14ac:dyDescent="0.25">
      <c r="B37" s="99"/>
      <c r="C37" s="372"/>
      <c r="D37" s="493"/>
      <c r="E37" s="494"/>
      <c r="F37" s="373"/>
    </row>
    <row r="38" spans="2:6" x14ac:dyDescent="0.25">
      <c r="B38" s="99"/>
      <c r="C38" s="372"/>
      <c r="D38" s="493"/>
      <c r="E38" s="494"/>
      <c r="F38" s="373"/>
    </row>
    <row r="39" spans="2:6" x14ac:dyDescent="0.25">
      <c r="B39" s="99"/>
      <c r="C39" s="32"/>
      <c r="D39" s="493"/>
      <c r="E39" s="494"/>
      <c r="F39" s="373"/>
    </row>
    <row r="40" spans="2:6" x14ac:dyDescent="0.25">
      <c r="B40" s="99"/>
      <c r="C40" s="32"/>
      <c r="D40" s="493"/>
      <c r="E40" s="494"/>
      <c r="F40" s="327"/>
    </row>
    <row r="41" spans="2:6" x14ac:dyDescent="0.25">
      <c r="B41" s="99"/>
      <c r="C41" s="32"/>
      <c r="D41" s="493"/>
      <c r="E41" s="494"/>
      <c r="F41" s="373"/>
    </row>
    <row r="42" spans="2:6" x14ac:dyDescent="0.25">
      <c r="B42" s="99"/>
      <c r="C42" s="372"/>
      <c r="D42" s="493"/>
      <c r="E42" s="494"/>
      <c r="F42" s="373"/>
    </row>
    <row r="43" spans="2:6" x14ac:dyDescent="0.25">
      <c r="B43" s="99"/>
      <c r="C43" s="372"/>
      <c r="D43" s="483"/>
      <c r="E43" s="484"/>
      <c r="F43" s="373"/>
    </row>
    <row r="44" spans="2:6" x14ac:dyDescent="0.25">
      <c r="B44" s="99"/>
      <c r="C44" s="372"/>
      <c r="D44" s="493"/>
      <c r="E44" s="494"/>
      <c r="F44" s="373"/>
    </row>
    <row r="45" spans="2:6" x14ac:dyDescent="0.25">
      <c r="B45" s="99" t="s">
        <v>1032</v>
      </c>
      <c r="C45" s="35" t="s">
        <v>1133</v>
      </c>
      <c r="D45" s="483">
        <v>49032708853.740005</v>
      </c>
      <c r="E45" s="484"/>
      <c r="F45" s="373"/>
    </row>
    <row r="46" spans="2:6" ht="15" customHeight="1" x14ac:dyDescent="0.25">
      <c r="B46" s="258" t="s">
        <v>1134</v>
      </c>
      <c r="C46" s="259"/>
      <c r="D46" s="485"/>
      <c r="E46" s="487"/>
      <c r="F46" s="260"/>
    </row>
    <row r="47" spans="2:6" x14ac:dyDescent="0.25">
      <c r="B47" s="99">
        <v>1</v>
      </c>
      <c r="C47" s="372" t="s">
        <v>1216</v>
      </c>
      <c r="D47" s="483">
        <v>333333334</v>
      </c>
      <c r="E47" s="484"/>
      <c r="F47" s="373"/>
    </row>
    <row r="48" spans="2:6" x14ac:dyDescent="0.25">
      <c r="B48" s="99">
        <v>2</v>
      </c>
      <c r="C48" s="32" t="s">
        <v>1217</v>
      </c>
      <c r="D48" s="483">
        <v>8343102228</v>
      </c>
      <c r="E48" s="484"/>
      <c r="F48" s="373"/>
    </row>
    <row r="49" spans="2:6" x14ac:dyDescent="0.25">
      <c r="B49" s="99">
        <v>3</v>
      </c>
      <c r="C49" s="32" t="s">
        <v>1218</v>
      </c>
      <c r="D49" s="483">
        <v>69566984.769999996</v>
      </c>
      <c r="E49" s="484"/>
      <c r="F49" s="373"/>
    </row>
    <row r="50" spans="2:6" x14ac:dyDescent="0.25">
      <c r="B50" s="99">
        <v>4</v>
      </c>
      <c r="C50" s="372" t="s">
        <v>1219</v>
      </c>
      <c r="D50" s="483">
        <v>235063196.10999942</v>
      </c>
      <c r="E50" s="484"/>
      <c r="F50" s="373"/>
    </row>
    <row r="51" spans="2:6" x14ac:dyDescent="0.25">
      <c r="B51" s="99">
        <v>5</v>
      </c>
      <c r="C51" s="24" t="s">
        <v>1220</v>
      </c>
      <c r="D51" s="483">
        <v>288000000</v>
      </c>
      <c r="E51" s="484"/>
      <c r="F51" s="373"/>
    </row>
    <row r="52" spans="2:6" x14ac:dyDescent="0.25">
      <c r="B52" s="99" t="s">
        <v>1032</v>
      </c>
      <c r="C52" s="35" t="s">
        <v>1135</v>
      </c>
      <c r="D52" s="483">
        <v>9269065742.8799992</v>
      </c>
      <c r="E52" s="484"/>
      <c r="F52" s="373"/>
    </row>
  </sheetData>
  <hyperlinks>
    <hyperlink ref="A1" location="Index!A1" display="Go back to index" xr:uid="{B962497F-0143-4F01-82D6-01867BF2B616}"/>
  </hyperlinks>
  <pageMargins left="0.7" right="0.7" top="0.75" bottom="0.75" header="0.3" footer="0.3"/>
  <pageSetup paperSize="9" scale="60" orientation="landscape" r:id="rId1"/>
  <headerFooter>
    <oddHeader>&amp;CEN
Annex VII</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5700A-A468-4131-922F-16752C2698E9}">
  <dimension ref="A1:F47"/>
  <sheetViews>
    <sheetView showGridLines="0" zoomScaleNormal="100" workbookViewId="0"/>
  </sheetViews>
  <sheetFormatPr defaultColWidth="9.140625" defaultRowHeight="15" x14ac:dyDescent="0.25"/>
  <cols>
    <col min="1" max="1" width="1" customWidth="1"/>
    <col min="2" max="2" width="7.7109375" customWidth="1"/>
    <col min="3" max="3" width="64.42578125" customWidth="1"/>
    <col min="4" max="6" width="46.42578125" style="15" customWidth="1"/>
  </cols>
  <sheetData>
    <row r="1" spans="1:6" x14ac:dyDescent="0.25">
      <c r="A1" s="135" t="s">
        <v>843</v>
      </c>
      <c r="B1" s="134"/>
      <c r="C1" s="134"/>
      <c r="D1" s="186"/>
      <c r="E1" s="186"/>
      <c r="F1" s="186"/>
    </row>
    <row r="2" spans="1:6" ht="20.25" x14ac:dyDescent="0.3">
      <c r="A2" s="134"/>
      <c r="B2" s="1" t="s">
        <v>718</v>
      </c>
    </row>
    <row r="3" spans="1:6" x14ac:dyDescent="0.25">
      <c r="A3" s="134"/>
      <c r="B3" s="27"/>
    </row>
    <row r="4" spans="1:6" x14ac:dyDescent="0.25">
      <c r="A4" s="134"/>
      <c r="B4" s="135"/>
    </row>
    <row r="5" spans="1:6" x14ac:dyDescent="0.25">
      <c r="A5" s="134"/>
      <c r="B5" s="135"/>
    </row>
    <row r="6" spans="1:6" x14ac:dyDescent="0.25">
      <c r="A6" s="134"/>
      <c r="B6" s="571"/>
      <c r="C6" s="572"/>
      <c r="D6" s="575" t="s">
        <v>719</v>
      </c>
      <c r="E6" s="575"/>
      <c r="F6" s="373" t="s">
        <v>284</v>
      </c>
    </row>
    <row r="7" spans="1:6" x14ac:dyDescent="0.25">
      <c r="A7" s="134"/>
      <c r="B7" s="571"/>
      <c r="C7" s="572"/>
      <c r="D7" s="373" t="s">
        <v>51</v>
      </c>
      <c r="E7" s="373" t="s">
        <v>52</v>
      </c>
      <c r="F7" s="373" t="s">
        <v>53</v>
      </c>
    </row>
    <row r="8" spans="1:6" x14ac:dyDescent="0.25">
      <c r="A8" s="134"/>
      <c r="B8" s="573"/>
      <c r="C8" s="574"/>
      <c r="D8" s="373" t="s">
        <v>187</v>
      </c>
      <c r="E8" s="373" t="s">
        <v>622</v>
      </c>
      <c r="F8" s="373" t="s">
        <v>187</v>
      </c>
    </row>
    <row r="9" spans="1:6" x14ac:dyDescent="0.25">
      <c r="A9" s="134"/>
      <c r="B9" s="373">
        <v>1</v>
      </c>
      <c r="C9" s="148" t="s">
        <v>720</v>
      </c>
      <c r="D9" s="492">
        <v>31649850654.541649</v>
      </c>
      <c r="E9" s="492">
        <v>36971905942.004532</v>
      </c>
      <c r="F9" s="326">
        <v>2531988052.3633318</v>
      </c>
    </row>
    <row r="10" spans="1:6" x14ac:dyDescent="0.25">
      <c r="A10" s="134"/>
      <c r="B10" s="373">
        <v>2</v>
      </c>
      <c r="C10" s="187" t="s">
        <v>721</v>
      </c>
      <c r="D10" s="492">
        <v>31649850654.541649</v>
      </c>
      <c r="E10" s="492">
        <v>36971905942.004532</v>
      </c>
      <c r="F10" s="326">
        <v>2531988052.3633318</v>
      </c>
    </row>
    <row r="11" spans="1:6" x14ac:dyDescent="0.25">
      <c r="A11" s="134"/>
      <c r="B11" s="373">
        <v>3</v>
      </c>
      <c r="C11" s="187" t="s">
        <v>722</v>
      </c>
      <c r="D11" s="492">
        <v>0</v>
      </c>
      <c r="E11" s="492">
        <v>0</v>
      </c>
      <c r="F11" s="326">
        <v>0</v>
      </c>
    </row>
    <row r="12" spans="1:6" x14ac:dyDescent="0.25">
      <c r="A12" s="134"/>
      <c r="B12" s="373">
        <v>4</v>
      </c>
      <c r="C12" s="187" t="s">
        <v>723</v>
      </c>
      <c r="D12" s="374"/>
      <c r="E12" s="374"/>
      <c r="F12" s="326">
        <v>0</v>
      </c>
    </row>
    <row r="13" spans="1:6" x14ac:dyDescent="0.25">
      <c r="A13" s="134"/>
      <c r="B13" s="373" t="s">
        <v>724</v>
      </c>
      <c r="C13" s="187" t="s">
        <v>819</v>
      </c>
      <c r="D13" s="374"/>
      <c r="E13" s="374"/>
      <c r="F13" s="326">
        <v>0</v>
      </c>
    </row>
    <row r="14" spans="1:6" x14ac:dyDescent="0.25">
      <c r="A14" s="134"/>
      <c r="B14" s="373">
        <v>5</v>
      </c>
      <c r="C14" s="187" t="s">
        <v>725</v>
      </c>
      <c r="D14" s="492">
        <v>0</v>
      </c>
      <c r="E14" s="492">
        <v>0</v>
      </c>
      <c r="F14" s="326">
        <v>0</v>
      </c>
    </row>
    <row r="15" spans="1:6" ht="120.75" customHeight="1" x14ac:dyDescent="0.25">
      <c r="A15" s="134"/>
      <c r="B15" s="373">
        <v>6</v>
      </c>
      <c r="C15" s="148" t="s">
        <v>726</v>
      </c>
      <c r="D15" s="492">
        <v>469294585.49225301</v>
      </c>
      <c r="E15" s="492">
        <v>411380501.28297502</v>
      </c>
      <c r="F15" s="326">
        <v>37543566.839380242</v>
      </c>
    </row>
    <row r="16" spans="1:6" x14ac:dyDescent="0.25">
      <c r="A16" s="134"/>
      <c r="B16" s="373">
        <v>7</v>
      </c>
      <c r="C16" s="187" t="s">
        <v>721</v>
      </c>
      <c r="D16" s="374"/>
      <c r="E16" s="374"/>
      <c r="F16" s="326">
        <v>0</v>
      </c>
    </row>
    <row r="17" spans="1:6" x14ac:dyDescent="0.25">
      <c r="A17" s="134"/>
      <c r="B17" s="373">
        <v>8</v>
      </c>
      <c r="C17" s="187" t="s">
        <v>727</v>
      </c>
      <c r="D17" s="374"/>
      <c r="E17" s="374"/>
      <c r="F17" s="326">
        <v>0</v>
      </c>
    </row>
    <row r="18" spans="1:6" x14ac:dyDescent="0.25">
      <c r="A18" s="134"/>
      <c r="B18" s="373" t="s">
        <v>728</v>
      </c>
      <c r="C18" s="187" t="s">
        <v>729</v>
      </c>
      <c r="D18" s="374"/>
      <c r="E18" s="374"/>
      <c r="F18" s="326">
        <v>0</v>
      </c>
    </row>
    <row r="19" spans="1:6" x14ac:dyDescent="0.25">
      <c r="A19" s="134"/>
      <c r="B19" s="373" t="s">
        <v>730</v>
      </c>
      <c r="C19" s="187" t="s">
        <v>731</v>
      </c>
      <c r="D19" s="492">
        <v>469294585.49225301</v>
      </c>
      <c r="E19" s="492">
        <v>411380501.28297502</v>
      </c>
      <c r="F19" s="326">
        <v>37543566.839380242</v>
      </c>
    </row>
    <row r="20" spans="1:6" x14ac:dyDescent="0.25">
      <c r="A20" s="134"/>
      <c r="B20" s="373">
        <v>9</v>
      </c>
      <c r="C20" s="187" t="s">
        <v>732</v>
      </c>
      <c r="D20" s="492">
        <v>0</v>
      </c>
      <c r="E20" s="492">
        <v>0</v>
      </c>
      <c r="F20" s="326">
        <v>0</v>
      </c>
    </row>
    <row r="21" spans="1:6" x14ac:dyDescent="0.25">
      <c r="A21" s="134"/>
      <c r="B21" s="373">
        <v>10</v>
      </c>
      <c r="C21" s="188" t="s">
        <v>496</v>
      </c>
      <c r="D21" s="189"/>
      <c r="E21" s="189"/>
      <c r="F21" s="495"/>
    </row>
    <row r="22" spans="1:6" x14ac:dyDescent="0.25">
      <c r="A22" s="134"/>
      <c r="B22" s="373">
        <v>11</v>
      </c>
      <c r="C22" s="188" t="s">
        <v>496</v>
      </c>
      <c r="D22" s="189"/>
      <c r="E22" s="189"/>
      <c r="F22" s="495"/>
    </row>
    <row r="23" spans="1:6" x14ac:dyDescent="0.25">
      <c r="A23" s="134"/>
      <c r="B23" s="373">
        <v>12</v>
      </c>
      <c r="C23" s="188" t="s">
        <v>496</v>
      </c>
      <c r="D23" s="189"/>
      <c r="E23" s="189"/>
      <c r="F23" s="495"/>
    </row>
    <row r="24" spans="1:6" x14ac:dyDescent="0.25">
      <c r="A24" s="134"/>
      <c r="B24" s="373">
        <v>13</v>
      </c>
      <c r="C24" s="188" t="s">
        <v>496</v>
      </c>
      <c r="D24" s="189"/>
      <c r="E24" s="189"/>
      <c r="F24" s="495"/>
    </row>
    <row r="25" spans="1:6" x14ac:dyDescent="0.25">
      <c r="A25" s="134"/>
      <c r="B25" s="373">
        <v>14</v>
      </c>
      <c r="C25" s="188" t="s">
        <v>496</v>
      </c>
      <c r="D25" s="189"/>
      <c r="E25" s="189"/>
      <c r="F25" s="495"/>
    </row>
    <row r="26" spans="1:6" x14ac:dyDescent="0.25">
      <c r="A26" s="134"/>
      <c r="B26" s="373">
        <v>15</v>
      </c>
      <c r="C26" s="148" t="s">
        <v>733</v>
      </c>
      <c r="D26" s="492">
        <v>0</v>
      </c>
      <c r="E26" s="492">
        <v>0</v>
      </c>
      <c r="F26" s="326">
        <v>0</v>
      </c>
    </row>
    <row r="27" spans="1:6" x14ac:dyDescent="0.25">
      <c r="A27" s="134"/>
      <c r="B27" s="373">
        <v>16</v>
      </c>
      <c r="C27" s="148" t="s">
        <v>734</v>
      </c>
      <c r="D27" s="492">
        <v>0</v>
      </c>
      <c r="E27" s="492">
        <v>0</v>
      </c>
      <c r="F27" s="326">
        <v>0</v>
      </c>
    </row>
    <row r="28" spans="1:6" ht="181.5" customHeight="1" x14ac:dyDescent="0.25">
      <c r="A28" s="134"/>
      <c r="B28" s="373">
        <v>17</v>
      </c>
      <c r="C28" s="187" t="s">
        <v>735</v>
      </c>
      <c r="D28" s="374"/>
      <c r="E28" s="374"/>
      <c r="F28" s="326">
        <v>0</v>
      </c>
    </row>
    <row r="29" spans="1:6" ht="186.75" customHeight="1" x14ac:dyDescent="0.25">
      <c r="A29" s="134"/>
      <c r="B29" s="373">
        <v>18</v>
      </c>
      <c r="C29" s="187" t="s">
        <v>736</v>
      </c>
      <c r="D29" s="374"/>
      <c r="E29" s="374"/>
      <c r="F29" s="326">
        <v>0</v>
      </c>
    </row>
    <row r="30" spans="1:6" ht="186" customHeight="1" x14ac:dyDescent="0.25">
      <c r="A30" s="134"/>
      <c r="B30" s="373">
        <v>19</v>
      </c>
      <c r="C30" s="187" t="s">
        <v>737</v>
      </c>
      <c r="D30" s="374"/>
      <c r="E30" s="374"/>
      <c r="F30" s="326">
        <v>0</v>
      </c>
    </row>
    <row r="31" spans="1:6" ht="218.25" customHeight="1" x14ac:dyDescent="0.25">
      <c r="A31" s="134"/>
      <c r="B31" s="373" t="s">
        <v>738</v>
      </c>
      <c r="C31" s="187" t="s">
        <v>739</v>
      </c>
      <c r="D31" s="374"/>
      <c r="E31" s="374"/>
      <c r="F31" s="326">
        <v>0</v>
      </c>
    </row>
    <row r="32" spans="1:6" x14ac:dyDescent="0.25">
      <c r="A32" s="134"/>
      <c r="B32" s="373">
        <v>20</v>
      </c>
      <c r="C32" s="148" t="s">
        <v>740</v>
      </c>
      <c r="D32" s="492">
        <v>4566593656.2303581</v>
      </c>
      <c r="E32" s="492">
        <v>3659516166.0933528</v>
      </c>
      <c r="F32" s="326">
        <v>365327492.49842864</v>
      </c>
    </row>
    <row r="33" spans="1:6" x14ac:dyDescent="0.25">
      <c r="A33" s="134"/>
      <c r="B33" s="373">
        <v>21</v>
      </c>
      <c r="C33" s="187" t="s">
        <v>721</v>
      </c>
      <c r="D33" s="492">
        <v>4566593656.2303581</v>
      </c>
      <c r="E33" s="492">
        <v>3659516166.0933528</v>
      </c>
      <c r="F33" s="326">
        <v>365327492.49842864</v>
      </c>
    </row>
    <row r="34" spans="1:6" x14ac:dyDescent="0.25">
      <c r="A34" s="134"/>
      <c r="B34" s="373">
        <v>22</v>
      </c>
      <c r="C34" s="187" t="s">
        <v>741</v>
      </c>
      <c r="D34" s="492">
        <v>0</v>
      </c>
      <c r="E34" s="492">
        <v>0</v>
      </c>
      <c r="F34" s="326">
        <v>0</v>
      </c>
    </row>
    <row r="35" spans="1:6" x14ac:dyDescent="0.25">
      <c r="A35" s="134"/>
      <c r="B35" s="373" t="s">
        <v>742</v>
      </c>
      <c r="C35" s="148" t="s">
        <v>743</v>
      </c>
      <c r="D35" s="492">
        <v>0</v>
      </c>
      <c r="E35" s="492">
        <v>0</v>
      </c>
      <c r="F35" s="326">
        <v>0</v>
      </c>
    </row>
    <row r="36" spans="1:6" x14ac:dyDescent="0.25">
      <c r="A36" s="134"/>
      <c r="B36" s="373">
        <v>23</v>
      </c>
      <c r="C36" s="148" t="s">
        <v>593</v>
      </c>
      <c r="D36" s="492">
        <v>1154371882.33125</v>
      </c>
      <c r="E36" s="492">
        <v>1049969936.675</v>
      </c>
      <c r="F36" s="326">
        <v>92349750.586500004</v>
      </c>
    </row>
    <row r="37" spans="1:6" x14ac:dyDescent="0.25">
      <c r="A37" s="134"/>
      <c r="B37" s="374" t="s">
        <v>822</v>
      </c>
      <c r="C37" s="187" t="s">
        <v>744</v>
      </c>
      <c r="D37" s="492">
        <v>1154371882.33125</v>
      </c>
      <c r="E37" s="492">
        <v>1049969936.675</v>
      </c>
      <c r="F37" s="326">
        <v>92349750.586500004</v>
      </c>
    </row>
    <row r="38" spans="1:6" x14ac:dyDescent="0.25">
      <c r="A38" s="134"/>
      <c r="B38" s="373" t="s">
        <v>820</v>
      </c>
      <c r="C38" s="187" t="s">
        <v>745</v>
      </c>
      <c r="D38" s="492">
        <v>0</v>
      </c>
      <c r="E38" s="492">
        <v>0</v>
      </c>
      <c r="F38" s="326">
        <v>0</v>
      </c>
    </row>
    <row r="39" spans="1:6" x14ac:dyDescent="0.25">
      <c r="A39" s="134"/>
      <c r="B39" s="373" t="s">
        <v>821</v>
      </c>
      <c r="C39" s="187" t="s">
        <v>746</v>
      </c>
      <c r="D39" s="492">
        <v>0</v>
      </c>
      <c r="E39" s="492">
        <v>0</v>
      </c>
      <c r="F39" s="326">
        <v>0</v>
      </c>
    </row>
    <row r="40" spans="1:6" ht="30" x14ac:dyDescent="0.25">
      <c r="A40" s="134"/>
      <c r="B40" s="60">
        <v>24</v>
      </c>
      <c r="C40" s="149" t="s">
        <v>747</v>
      </c>
      <c r="D40" s="374"/>
      <c r="E40" s="374"/>
      <c r="F40" s="326">
        <v>0</v>
      </c>
    </row>
    <row r="41" spans="1:6" x14ac:dyDescent="0.25">
      <c r="A41" s="134"/>
      <c r="B41" s="374">
        <v>25</v>
      </c>
      <c r="C41" s="188" t="s">
        <v>496</v>
      </c>
      <c r="D41" s="189"/>
      <c r="E41" s="189"/>
      <c r="F41" s="495"/>
    </row>
    <row r="42" spans="1:6" x14ac:dyDescent="0.25">
      <c r="A42" s="134"/>
      <c r="B42" s="374">
        <v>26</v>
      </c>
      <c r="C42" s="188" t="s">
        <v>496</v>
      </c>
      <c r="D42" s="189"/>
      <c r="E42" s="189"/>
      <c r="F42" s="495"/>
    </row>
    <row r="43" spans="1:6" x14ac:dyDescent="0.25">
      <c r="A43" s="134"/>
      <c r="B43" s="374">
        <v>27</v>
      </c>
      <c r="C43" s="188" t="s">
        <v>496</v>
      </c>
      <c r="D43" s="189"/>
      <c r="E43" s="189"/>
      <c r="F43" s="495"/>
    </row>
    <row r="44" spans="1:6" x14ac:dyDescent="0.25">
      <c r="A44" s="134"/>
      <c r="B44" s="374">
        <v>28</v>
      </c>
      <c r="C44" s="188" t="s">
        <v>496</v>
      </c>
      <c r="D44" s="189"/>
      <c r="E44" s="189"/>
      <c r="F44" s="495"/>
    </row>
    <row r="45" spans="1:6" x14ac:dyDescent="0.25">
      <c r="A45" s="134"/>
      <c r="B45" s="60">
        <v>29</v>
      </c>
      <c r="C45" s="149" t="s">
        <v>83</v>
      </c>
      <c r="D45" s="326">
        <v>37840110778.595512</v>
      </c>
      <c r="E45" s="326">
        <v>42092772546.055862</v>
      </c>
      <c r="F45" s="326">
        <v>3027208862.287641</v>
      </c>
    </row>
    <row r="47" spans="1:6" x14ac:dyDescent="0.25">
      <c r="D47" s="190"/>
    </row>
  </sheetData>
  <mergeCells count="2">
    <mergeCell ref="B6:C8"/>
    <mergeCell ref="D6:E6"/>
  </mergeCells>
  <hyperlinks>
    <hyperlink ref="A1" location="Index!A1" display="Go back to index" xr:uid="{60A2FA10-FB6D-4AB4-864F-622D2A1093A4}"/>
  </hyperlinks>
  <pageMargins left="0.7" right="0.7" top="0.75" bottom="0.75" header="0.3" footer="0.3"/>
  <pageSetup paperSize="9" orientation="landscape" verticalDpi="1200" r:id="rId1"/>
  <headerFooter>
    <oddHeader>&amp;CEN
Annex 1</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3252C-61E9-4338-A9F3-9C840870EC6F}">
  <dimension ref="A1:I134"/>
  <sheetViews>
    <sheetView showGridLines="0" zoomScaleNormal="100" workbookViewId="0"/>
  </sheetViews>
  <sheetFormatPr defaultColWidth="9.140625" defaultRowHeight="15" x14ac:dyDescent="0.25"/>
  <cols>
    <col min="1" max="1" width="4.42578125" customWidth="1"/>
    <col min="2" max="2" width="8.42578125" customWidth="1"/>
    <col min="3" max="3" width="47.28515625" customWidth="1"/>
    <col min="4" max="8" width="22.7109375" customWidth="1"/>
  </cols>
  <sheetData>
    <row r="1" spans="1:8" x14ac:dyDescent="0.25">
      <c r="A1" s="135" t="s">
        <v>843</v>
      </c>
    </row>
    <row r="2" spans="1:8" ht="20.25" x14ac:dyDescent="0.3">
      <c r="A2" s="134"/>
      <c r="B2" s="1" t="s">
        <v>748</v>
      </c>
    </row>
    <row r="3" spans="1:8" x14ac:dyDescent="0.25">
      <c r="A3" s="134"/>
      <c r="B3" s="30"/>
    </row>
    <row r="4" spans="1:8" x14ac:dyDescent="0.25">
      <c r="A4" s="134"/>
    </row>
    <row r="5" spans="1:8" x14ac:dyDescent="0.25">
      <c r="A5" s="134"/>
      <c r="B5" s="191"/>
      <c r="C5" s="192"/>
      <c r="D5" s="404" t="s">
        <v>51</v>
      </c>
      <c r="E5" s="404" t="s">
        <v>52</v>
      </c>
      <c r="F5" s="404" t="s">
        <v>53</v>
      </c>
      <c r="G5" s="404" t="s">
        <v>54</v>
      </c>
      <c r="H5" s="404" t="s">
        <v>55</v>
      </c>
    </row>
    <row r="6" spans="1:8" x14ac:dyDescent="0.25">
      <c r="A6" s="134"/>
      <c r="B6" s="193"/>
      <c r="C6" s="408"/>
      <c r="D6" s="404" t="s">
        <v>187</v>
      </c>
      <c r="E6" s="404" t="s">
        <v>622</v>
      </c>
      <c r="F6" s="404" t="s">
        <v>189</v>
      </c>
      <c r="G6" s="404" t="s">
        <v>190</v>
      </c>
      <c r="H6" s="404" t="s">
        <v>1203</v>
      </c>
    </row>
    <row r="7" spans="1:8" x14ac:dyDescent="0.25">
      <c r="A7" s="134"/>
      <c r="B7" s="194"/>
      <c r="C7" s="582" t="s">
        <v>749</v>
      </c>
      <c r="D7" s="583"/>
      <c r="E7" s="583"/>
      <c r="F7" s="583"/>
      <c r="G7" s="583"/>
      <c r="H7" s="584"/>
    </row>
    <row r="8" spans="1:8" x14ac:dyDescent="0.25">
      <c r="A8" s="134"/>
      <c r="B8" s="373">
        <v>1</v>
      </c>
      <c r="C8" s="372" t="s">
        <v>750</v>
      </c>
      <c r="D8" s="327">
        <v>8913920460.8324108</v>
      </c>
      <c r="E8" s="327">
        <v>9951825129.7858505</v>
      </c>
      <c r="F8" s="327">
        <v>9262981816.4883194</v>
      </c>
      <c r="G8" s="327">
        <v>9130934778.1122608</v>
      </c>
      <c r="H8" s="327">
        <v>9010043728.5300007</v>
      </c>
    </row>
    <row r="9" spans="1:8" x14ac:dyDescent="0.25">
      <c r="A9" s="134"/>
      <c r="B9" s="373">
        <v>2</v>
      </c>
      <c r="C9" s="372" t="s">
        <v>751</v>
      </c>
      <c r="D9" s="327">
        <v>8913920460.8324108</v>
      </c>
      <c r="E9" s="327">
        <v>9951825129.7858505</v>
      </c>
      <c r="F9" s="327">
        <v>9262981816.4883194</v>
      </c>
      <c r="G9" s="327">
        <v>9130934778.1122608</v>
      </c>
      <c r="H9" s="327">
        <v>9010043728.5300007</v>
      </c>
    </row>
    <row r="10" spans="1:8" x14ac:dyDescent="0.25">
      <c r="A10" s="134"/>
      <c r="B10" s="373">
        <v>3</v>
      </c>
      <c r="C10" s="372" t="s">
        <v>752</v>
      </c>
      <c r="D10" s="327">
        <v>8913920460.8324108</v>
      </c>
      <c r="E10" s="327">
        <v>9951825129.7858505</v>
      </c>
      <c r="F10" s="327">
        <v>9262981816.4883194</v>
      </c>
      <c r="G10" s="327">
        <v>9130934778.1122608</v>
      </c>
      <c r="H10" s="327">
        <v>9010043728.5300007</v>
      </c>
    </row>
    <row r="11" spans="1:8" x14ac:dyDescent="0.25">
      <c r="A11" s="134"/>
      <c r="B11" s="195"/>
      <c r="C11" s="585" t="s">
        <v>753</v>
      </c>
      <c r="D11" s="586"/>
      <c r="E11" s="586"/>
      <c r="F11" s="586"/>
      <c r="G11" s="586"/>
      <c r="H11" s="587"/>
    </row>
    <row r="12" spans="1:8" x14ac:dyDescent="0.25">
      <c r="A12" s="134"/>
      <c r="B12" s="373">
        <v>4</v>
      </c>
      <c r="C12" s="372" t="s">
        <v>754</v>
      </c>
      <c r="D12" s="327">
        <v>37840110778.595512</v>
      </c>
      <c r="E12" s="327">
        <v>42092772546.055862</v>
      </c>
      <c r="F12" s="327">
        <v>42389444704.045753</v>
      </c>
      <c r="G12" s="327">
        <v>45476602532.398964</v>
      </c>
      <c r="H12" s="327">
        <v>41041666672.900009</v>
      </c>
    </row>
    <row r="13" spans="1:8" ht="15" customHeight="1" x14ac:dyDescent="0.25">
      <c r="A13" s="134"/>
      <c r="B13" s="195"/>
      <c r="C13" s="585" t="s">
        <v>823</v>
      </c>
      <c r="D13" s="586"/>
      <c r="E13" s="586"/>
      <c r="F13" s="586"/>
      <c r="G13" s="586"/>
      <c r="H13" s="587"/>
    </row>
    <row r="14" spans="1:8" ht="58.5" customHeight="1" x14ac:dyDescent="0.25">
      <c r="A14" s="134"/>
      <c r="B14" s="373">
        <v>5</v>
      </c>
      <c r="C14" s="372" t="s">
        <v>755</v>
      </c>
      <c r="D14" s="496">
        <v>0.2356</v>
      </c>
      <c r="E14" s="496">
        <v>0.2364</v>
      </c>
      <c r="F14" s="496">
        <v>0.2185</v>
      </c>
      <c r="G14" s="496">
        <v>0.20080000000000001</v>
      </c>
      <c r="H14" s="496">
        <v>0.2195</v>
      </c>
    </row>
    <row r="15" spans="1:8" x14ac:dyDescent="0.25">
      <c r="A15" s="134"/>
      <c r="B15" s="373">
        <v>6</v>
      </c>
      <c r="C15" s="372" t="s">
        <v>756</v>
      </c>
      <c r="D15" s="496">
        <v>0.2356</v>
      </c>
      <c r="E15" s="496">
        <v>0.2364</v>
      </c>
      <c r="F15" s="496">
        <v>0.2185</v>
      </c>
      <c r="G15" s="496">
        <v>0.20080000000000001</v>
      </c>
      <c r="H15" s="496">
        <v>0.2195</v>
      </c>
    </row>
    <row r="16" spans="1:8" x14ac:dyDescent="0.25">
      <c r="A16" s="134"/>
      <c r="B16" s="373">
        <v>7</v>
      </c>
      <c r="C16" s="372" t="s">
        <v>757</v>
      </c>
      <c r="D16" s="496">
        <v>0.2356</v>
      </c>
      <c r="E16" s="496">
        <v>0.2364</v>
      </c>
      <c r="F16" s="496">
        <v>0.2185</v>
      </c>
      <c r="G16" s="496">
        <v>0.20080000000000001</v>
      </c>
      <c r="H16" s="496">
        <v>0.2195</v>
      </c>
    </row>
    <row r="17" spans="1:8" ht="15.75" customHeight="1" x14ac:dyDescent="0.25">
      <c r="A17" s="134"/>
      <c r="B17" s="195"/>
      <c r="C17" s="585" t="s">
        <v>758</v>
      </c>
      <c r="D17" s="586"/>
      <c r="E17" s="586"/>
      <c r="F17" s="586"/>
      <c r="G17" s="586"/>
      <c r="H17" s="587"/>
    </row>
    <row r="18" spans="1:8" x14ac:dyDescent="0.25">
      <c r="A18" s="134"/>
      <c r="B18" s="373" t="s">
        <v>759</v>
      </c>
      <c r="C18" s="372" t="s">
        <v>760</v>
      </c>
      <c r="D18" s="497">
        <v>4.9084445821490436E-2</v>
      </c>
      <c r="E18" s="497">
        <v>4.9518702763041961E-2</v>
      </c>
      <c r="F18" s="497">
        <v>5.1598400076617618E-2</v>
      </c>
      <c r="G18" s="497">
        <v>4.5009228891464956E-2</v>
      </c>
      <c r="H18" s="497">
        <v>4.7953256854663617E-2</v>
      </c>
    </row>
    <row r="19" spans="1:8" x14ac:dyDescent="0.25">
      <c r="A19" s="134"/>
      <c r="B19" s="373" t="s">
        <v>761</v>
      </c>
      <c r="C19" s="372" t="s">
        <v>762</v>
      </c>
      <c r="D19" s="497">
        <v>0.12648358708328167</v>
      </c>
      <c r="E19" s="497">
        <v>0.12690728031747472</v>
      </c>
      <c r="F19" s="497">
        <v>0.10692255204154566</v>
      </c>
      <c r="G19" s="497">
        <v>9.5773905064135148E-2</v>
      </c>
      <c r="H19" s="497">
        <v>0.11158080351293272</v>
      </c>
    </row>
    <row r="20" spans="1:8" x14ac:dyDescent="0.25">
      <c r="A20" s="134"/>
      <c r="B20" s="373" t="s">
        <v>763</v>
      </c>
      <c r="C20" s="372" t="s">
        <v>764</v>
      </c>
      <c r="D20" s="498">
        <v>1.4084445821490432E-2</v>
      </c>
      <c r="E20" s="498">
        <v>1.4518702763041957E-2</v>
      </c>
      <c r="F20" s="498">
        <v>1.6598400076617614E-2</v>
      </c>
      <c r="G20" s="498">
        <v>1.0009228891464952E-2</v>
      </c>
      <c r="H20" s="498">
        <v>1.2953256854663614E-2</v>
      </c>
    </row>
    <row r="21" spans="1:8" x14ac:dyDescent="0.25">
      <c r="A21" s="134"/>
      <c r="B21" s="373" t="s">
        <v>765</v>
      </c>
      <c r="C21" s="372" t="s">
        <v>766</v>
      </c>
      <c r="D21" s="497">
        <v>9.4084445821490434E-2</v>
      </c>
      <c r="E21" s="497">
        <v>9.4518702763041959E-2</v>
      </c>
      <c r="F21" s="497">
        <v>9.6598400076617616E-2</v>
      </c>
      <c r="G21" s="497">
        <v>9.0009228891464954E-2</v>
      </c>
      <c r="H21" s="497">
        <v>9.2953256854663616E-2</v>
      </c>
    </row>
    <row r="22" spans="1:8" ht="15.75" customHeight="1" x14ac:dyDescent="0.25">
      <c r="A22" s="134"/>
      <c r="B22" s="195"/>
      <c r="C22" s="585" t="s">
        <v>767</v>
      </c>
      <c r="D22" s="586"/>
      <c r="E22" s="586"/>
      <c r="F22" s="586"/>
      <c r="G22" s="586"/>
      <c r="H22" s="587"/>
    </row>
    <row r="23" spans="1:8" x14ac:dyDescent="0.25">
      <c r="A23" s="134"/>
      <c r="B23" s="373">
        <v>8</v>
      </c>
      <c r="C23" s="372" t="s">
        <v>768</v>
      </c>
      <c r="D23" s="497">
        <v>2.5000000000000001E-2</v>
      </c>
      <c r="E23" s="497">
        <v>2.5000000000000001E-2</v>
      </c>
      <c r="F23" s="497">
        <v>2.5000000000000001E-2</v>
      </c>
      <c r="G23" s="497">
        <v>2.4999999999999998E-2</v>
      </c>
      <c r="H23" s="497">
        <v>2.4999999999999998E-2</v>
      </c>
    </row>
    <row r="24" spans="1:8" ht="45" x14ac:dyDescent="0.25">
      <c r="A24" s="134"/>
      <c r="B24" s="373" t="s">
        <v>728</v>
      </c>
      <c r="C24" s="372" t="s">
        <v>769</v>
      </c>
      <c r="D24" s="497"/>
      <c r="E24" s="497"/>
      <c r="F24" s="497"/>
      <c r="G24" s="497"/>
      <c r="H24" s="497"/>
    </row>
    <row r="25" spans="1:8" ht="30" x14ac:dyDescent="0.25">
      <c r="A25" s="134"/>
      <c r="B25" s="373">
        <v>9</v>
      </c>
      <c r="C25" s="372" t="s">
        <v>770</v>
      </c>
      <c r="D25" s="497">
        <v>1.1791138291718586E-2</v>
      </c>
      <c r="E25" s="497">
        <v>1.3705295659702424E-2</v>
      </c>
      <c r="F25" s="497">
        <v>8.5746439963903017E-3</v>
      </c>
      <c r="G25" s="497">
        <v>1.3643514912899236E-3</v>
      </c>
      <c r="H25" s="497">
        <v>1.5853177854946092E-3</v>
      </c>
    </row>
    <row r="26" spans="1:8" x14ac:dyDescent="0.25">
      <c r="A26" s="134"/>
      <c r="B26" s="373" t="s">
        <v>771</v>
      </c>
      <c r="C26" s="372" t="s">
        <v>772</v>
      </c>
      <c r="D26" s="497"/>
      <c r="E26" s="497"/>
      <c r="F26" s="497"/>
      <c r="G26" s="497"/>
      <c r="H26" s="497"/>
    </row>
    <row r="27" spans="1:8" ht="30" x14ac:dyDescent="0.25">
      <c r="A27" s="134"/>
      <c r="B27" s="373">
        <v>10</v>
      </c>
      <c r="C27" s="372" t="s">
        <v>773</v>
      </c>
      <c r="D27" s="497"/>
      <c r="E27" s="497"/>
      <c r="F27" s="497"/>
      <c r="G27" s="497"/>
      <c r="H27" s="497"/>
    </row>
    <row r="28" spans="1:8" x14ac:dyDescent="0.25">
      <c r="A28" s="134"/>
      <c r="B28" s="373" t="s">
        <v>774</v>
      </c>
      <c r="C28" s="148" t="s">
        <v>775</v>
      </c>
      <c r="D28" s="497"/>
      <c r="E28" s="497"/>
      <c r="F28" s="497"/>
      <c r="G28" s="497"/>
      <c r="H28" s="497"/>
    </row>
    <row r="29" spans="1:8" x14ac:dyDescent="0.25">
      <c r="A29" s="134"/>
      <c r="B29" s="373">
        <v>11</v>
      </c>
      <c r="C29" s="148" t="s">
        <v>776</v>
      </c>
      <c r="D29" s="498">
        <v>3.6791138291718588E-2</v>
      </c>
      <c r="E29" s="498">
        <v>3.8705295659702425E-2</v>
      </c>
      <c r="F29" s="498">
        <v>3.3574643996390305E-2</v>
      </c>
      <c r="G29" s="498">
        <v>2.6364351491289923E-2</v>
      </c>
      <c r="H29" s="498">
        <v>2.6585317785494608E-2</v>
      </c>
    </row>
    <row r="30" spans="1:8" x14ac:dyDescent="0.25">
      <c r="A30" s="134"/>
      <c r="B30" s="373" t="s">
        <v>777</v>
      </c>
      <c r="C30" s="148" t="s">
        <v>778</v>
      </c>
      <c r="D30" s="499">
        <v>3.6791138291718588E-2</v>
      </c>
      <c r="E30" s="499">
        <v>3.8705295659702425E-2</v>
      </c>
      <c r="F30" s="499">
        <v>3.3574643996390305E-2</v>
      </c>
      <c r="G30" s="499">
        <v>2.6364351491289923E-2</v>
      </c>
      <c r="H30" s="499">
        <v>2.6585317785494608E-2</v>
      </c>
    </row>
    <row r="31" spans="1:8" ht="30" x14ac:dyDescent="0.25">
      <c r="A31" s="134"/>
      <c r="B31" s="373">
        <v>12</v>
      </c>
      <c r="C31" s="148" t="s">
        <v>779</v>
      </c>
      <c r="D31" s="491">
        <v>0.10469244879156311</v>
      </c>
      <c r="E31" s="491">
        <v>0.10320198465777231</v>
      </c>
      <c r="F31" s="491">
        <v>8.8347908045155354E-2</v>
      </c>
      <c r="G31" s="491">
        <v>8.4409553572845228E-2</v>
      </c>
      <c r="H31" s="491">
        <v>9.9995485727438119E-2</v>
      </c>
    </row>
    <row r="32" spans="1:8" x14ac:dyDescent="0.25">
      <c r="A32" s="134"/>
      <c r="B32" s="195"/>
      <c r="C32" s="579" t="s">
        <v>678</v>
      </c>
      <c r="D32" s="580"/>
      <c r="E32" s="580"/>
      <c r="F32" s="580"/>
      <c r="G32" s="580"/>
      <c r="H32" s="581"/>
    </row>
    <row r="33" spans="1:8" x14ac:dyDescent="0.25">
      <c r="A33" s="134"/>
      <c r="B33" s="373">
        <v>13</v>
      </c>
      <c r="C33" s="375" t="s">
        <v>619</v>
      </c>
      <c r="D33" s="326">
        <v>70809019126.873672</v>
      </c>
      <c r="E33" s="326">
        <v>74070942161.271179</v>
      </c>
      <c r="F33" s="326">
        <v>67603064855.00444</v>
      </c>
      <c r="G33" s="326">
        <v>68050843256.335449</v>
      </c>
      <c r="H33" s="326">
        <v>66503664427.43792</v>
      </c>
    </row>
    <row r="34" spans="1:8" x14ac:dyDescent="0.25">
      <c r="A34" s="134"/>
      <c r="B34" s="373">
        <v>14</v>
      </c>
      <c r="C34" s="375" t="s">
        <v>678</v>
      </c>
      <c r="D34" s="492">
        <v>0.12588679480025972</v>
      </c>
      <c r="E34" s="492">
        <v>0.13435531990558741</v>
      </c>
      <c r="F34" s="492">
        <v>0.13702014600012044</v>
      </c>
      <c r="G34" s="492">
        <v>0.13417812831088147</v>
      </c>
      <c r="H34" s="492">
        <v>0.13548191375771257</v>
      </c>
    </row>
    <row r="35" spans="1:8" ht="32.25" customHeight="1" x14ac:dyDescent="0.25">
      <c r="B35" s="195"/>
      <c r="C35" s="576" t="s">
        <v>780</v>
      </c>
      <c r="D35" s="577"/>
      <c r="E35" s="577"/>
      <c r="F35" s="577"/>
      <c r="G35" s="577"/>
      <c r="H35" s="578"/>
    </row>
    <row r="36" spans="1:8" s="27" customFormat="1" x14ac:dyDescent="0.25">
      <c r="B36" s="374" t="s">
        <v>781</v>
      </c>
      <c r="C36" s="148" t="s">
        <v>782</v>
      </c>
      <c r="D36" s="374">
        <v>0</v>
      </c>
      <c r="E36" s="374">
        <v>0</v>
      </c>
      <c r="F36" s="374">
        <v>0</v>
      </c>
      <c r="G36" s="374">
        <v>0</v>
      </c>
      <c r="H36" s="374">
        <v>0</v>
      </c>
    </row>
    <row r="37" spans="1:8" s="27" customFormat="1" x14ac:dyDescent="0.25">
      <c r="B37" s="374" t="s">
        <v>783</v>
      </c>
      <c r="C37" s="148" t="s">
        <v>784</v>
      </c>
      <c r="D37" s="374">
        <v>0</v>
      </c>
      <c r="E37" s="374">
        <v>0</v>
      </c>
      <c r="F37" s="374">
        <v>0</v>
      </c>
      <c r="G37" s="374">
        <v>0</v>
      </c>
      <c r="H37" s="374">
        <v>0</v>
      </c>
    </row>
    <row r="38" spans="1:8" s="27" customFormat="1" x14ac:dyDescent="0.25">
      <c r="B38" s="374" t="s">
        <v>785</v>
      </c>
      <c r="C38" s="148" t="s">
        <v>786</v>
      </c>
      <c r="D38" s="374" t="s">
        <v>824</v>
      </c>
      <c r="E38" s="374" t="s">
        <v>824</v>
      </c>
      <c r="F38" s="374" t="s">
        <v>824</v>
      </c>
      <c r="G38" s="374" t="s">
        <v>824</v>
      </c>
      <c r="H38" s="374" t="s">
        <v>824</v>
      </c>
    </row>
    <row r="39" spans="1:8" s="27" customFormat="1" x14ac:dyDescent="0.25">
      <c r="B39" s="374" t="s">
        <v>787</v>
      </c>
      <c r="C39" s="148" t="s">
        <v>788</v>
      </c>
      <c r="D39" s="374">
        <v>0</v>
      </c>
      <c r="E39" s="374">
        <v>0</v>
      </c>
      <c r="F39" s="374">
        <v>0</v>
      </c>
      <c r="G39" s="374">
        <v>0</v>
      </c>
      <c r="H39" s="374">
        <v>0</v>
      </c>
    </row>
    <row r="40" spans="1:8" s="27" customFormat="1" x14ac:dyDescent="0.25">
      <c r="B40" s="374" t="s">
        <v>789</v>
      </c>
      <c r="C40" s="196" t="s">
        <v>790</v>
      </c>
      <c r="D40" s="374">
        <v>0</v>
      </c>
      <c r="E40" s="374">
        <v>0</v>
      </c>
      <c r="F40" s="374">
        <v>0</v>
      </c>
      <c r="G40" s="374">
        <v>0</v>
      </c>
      <c r="H40" s="374">
        <v>0</v>
      </c>
    </row>
    <row r="41" spans="1:8" s="27" customFormat="1" x14ac:dyDescent="0.25">
      <c r="B41" s="374" t="s">
        <v>791</v>
      </c>
      <c r="C41" s="196" t="s">
        <v>792</v>
      </c>
      <c r="D41" s="374">
        <v>0</v>
      </c>
      <c r="E41" s="374">
        <v>0</v>
      </c>
      <c r="F41" s="374">
        <v>0</v>
      </c>
      <c r="G41" s="374">
        <v>0</v>
      </c>
      <c r="H41" s="374">
        <v>0</v>
      </c>
    </row>
    <row r="42" spans="1:8" x14ac:dyDescent="0.25">
      <c r="A42" s="134"/>
      <c r="B42" s="195"/>
      <c r="C42" s="579" t="s">
        <v>793</v>
      </c>
      <c r="D42" s="580"/>
      <c r="E42" s="580"/>
      <c r="F42" s="580"/>
      <c r="G42" s="580"/>
      <c r="H42" s="581"/>
    </row>
    <row r="43" spans="1:8" ht="30" x14ac:dyDescent="0.25">
      <c r="A43" s="134"/>
      <c r="B43" s="373">
        <v>15</v>
      </c>
      <c r="C43" s="375" t="s">
        <v>794</v>
      </c>
      <c r="D43" s="374"/>
      <c r="E43" s="374"/>
      <c r="F43" s="374"/>
      <c r="G43" s="374"/>
      <c r="H43" s="374"/>
    </row>
    <row r="44" spans="1:8" x14ac:dyDescent="0.25">
      <c r="A44" s="134"/>
      <c r="B44" s="145" t="s">
        <v>795</v>
      </c>
      <c r="C44" s="197" t="s">
        <v>796</v>
      </c>
      <c r="D44" s="374"/>
      <c r="E44" s="374"/>
      <c r="F44" s="374"/>
      <c r="G44" s="374"/>
      <c r="H44" s="374"/>
    </row>
    <row r="45" spans="1:8" x14ac:dyDescent="0.25">
      <c r="A45" s="134"/>
      <c r="B45" s="145" t="s">
        <v>797</v>
      </c>
      <c r="C45" s="197" t="s">
        <v>798</v>
      </c>
      <c r="D45" s="374"/>
      <c r="E45" s="374"/>
      <c r="F45" s="374"/>
      <c r="G45" s="374"/>
      <c r="H45" s="374"/>
    </row>
    <row r="46" spans="1:8" ht="60" customHeight="1" x14ac:dyDescent="0.25">
      <c r="A46" s="134"/>
      <c r="B46" s="373">
        <v>16</v>
      </c>
      <c r="C46" s="375" t="s">
        <v>799</v>
      </c>
      <c r="D46" s="374"/>
      <c r="E46" s="374"/>
      <c r="F46" s="374"/>
      <c r="G46" s="374"/>
      <c r="H46" s="374"/>
    </row>
    <row r="47" spans="1:8" ht="45" customHeight="1" x14ac:dyDescent="0.25">
      <c r="A47" s="134"/>
      <c r="B47" s="373">
        <v>17</v>
      </c>
      <c r="C47" s="375" t="s">
        <v>800</v>
      </c>
      <c r="D47" s="374"/>
      <c r="E47" s="374"/>
      <c r="F47" s="374"/>
      <c r="G47" s="374"/>
      <c r="H47" s="374"/>
    </row>
    <row r="48" spans="1:8" x14ac:dyDescent="0.25">
      <c r="A48" s="134"/>
      <c r="B48" s="195"/>
      <c r="C48" s="579" t="s">
        <v>19</v>
      </c>
      <c r="D48" s="580"/>
      <c r="E48" s="580"/>
      <c r="F48" s="580"/>
      <c r="G48" s="580"/>
      <c r="H48" s="581"/>
    </row>
    <row r="49" spans="1:8" ht="45" customHeight="1" x14ac:dyDescent="0.25">
      <c r="A49" s="134"/>
      <c r="B49" s="373">
        <v>18</v>
      </c>
      <c r="C49" s="375" t="s">
        <v>801</v>
      </c>
      <c r="D49" s="374"/>
      <c r="E49" s="374"/>
      <c r="F49" s="374"/>
      <c r="G49" s="374"/>
      <c r="H49" s="374"/>
    </row>
    <row r="50" spans="1:8" ht="45" customHeight="1" x14ac:dyDescent="0.25">
      <c r="A50" s="134"/>
      <c r="B50" s="373">
        <v>19</v>
      </c>
      <c r="C50" s="65" t="s">
        <v>802</v>
      </c>
      <c r="D50" s="373"/>
      <c r="E50" s="373"/>
      <c r="F50" s="373"/>
      <c r="G50" s="373"/>
      <c r="H50" s="373"/>
    </row>
    <row r="51" spans="1:8" ht="45" customHeight="1" x14ac:dyDescent="0.25">
      <c r="A51" s="134"/>
      <c r="B51" s="373">
        <v>20</v>
      </c>
      <c r="C51" s="146" t="s">
        <v>803</v>
      </c>
      <c r="D51" s="373"/>
      <c r="E51" s="373"/>
      <c r="F51" s="373"/>
      <c r="G51" s="373"/>
      <c r="H51" s="373"/>
    </row>
    <row r="52" spans="1:8" x14ac:dyDescent="0.25">
      <c r="A52" s="134"/>
    </row>
    <row r="53" spans="1:8" x14ac:dyDescent="0.25">
      <c r="A53" s="134"/>
    </row>
    <row r="54" spans="1:8" x14ac:dyDescent="0.25">
      <c r="A54" s="134"/>
    </row>
    <row r="55" spans="1:8" x14ac:dyDescent="0.25">
      <c r="A55" s="134"/>
    </row>
    <row r="56" spans="1:8" x14ac:dyDescent="0.25">
      <c r="A56" s="134"/>
    </row>
    <row r="57" spans="1:8" x14ac:dyDescent="0.25">
      <c r="A57" s="134"/>
    </row>
    <row r="58" spans="1:8" x14ac:dyDescent="0.25">
      <c r="A58" s="134"/>
    </row>
    <row r="59" spans="1:8" x14ac:dyDescent="0.25">
      <c r="A59" s="134"/>
    </row>
    <row r="60" spans="1:8" x14ac:dyDescent="0.25">
      <c r="A60" s="134"/>
    </row>
    <row r="61" spans="1:8" x14ac:dyDescent="0.25">
      <c r="A61" s="134"/>
    </row>
    <row r="62" spans="1:8" x14ac:dyDescent="0.25">
      <c r="A62" s="134"/>
    </row>
    <row r="63" spans="1:8" x14ac:dyDescent="0.25">
      <c r="A63" s="134"/>
    </row>
    <row r="64" spans="1:8" x14ac:dyDescent="0.25">
      <c r="A64" s="134"/>
    </row>
    <row r="65" spans="1:1" x14ac:dyDescent="0.25">
      <c r="A65" s="134"/>
    </row>
    <row r="66" spans="1:1" x14ac:dyDescent="0.25">
      <c r="A66" s="134"/>
    </row>
    <row r="67" spans="1:1" x14ac:dyDescent="0.25">
      <c r="A67" s="134"/>
    </row>
    <row r="68" spans="1:1" x14ac:dyDescent="0.25">
      <c r="A68" s="134"/>
    </row>
    <row r="69" spans="1:1" x14ac:dyDescent="0.25">
      <c r="A69" s="134"/>
    </row>
    <row r="70" spans="1:1" x14ac:dyDescent="0.25">
      <c r="A70" s="134"/>
    </row>
    <row r="71" spans="1:1" x14ac:dyDescent="0.25">
      <c r="A71" s="134"/>
    </row>
    <row r="72" spans="1:1" x14ac:dyDescent="0.25">
      <c r="A72" s="134"/>
    </row>
    <row r="73" spans="1:1" x14ac:dyDescent="0.25">
      <c r="A73" s="134"/>
    </row>
    <row r="74" spans="1:1" x14ac:dyDescent="0.25">
      <c r="A74" s="134"/>
    </row>
    <row r="75" spans="1:1" x14ac:dyDescent="0.25">
      <c r="A75" s="134"/>
    </row>
    <row r="76" spans="1:1" x14ac:dyDescent="0.25">
      <c r="A76" s="134"/>
    </row>
    <row r="77" spans="1:1" x14ac:dyDescent="0.25">
      <c r="A77" s="134"/>
    </row>
    <row r="78" spans="1:1" x14ac:dyDescent="0.25">
      <c r="A78" s="134"/>
    </row>
    <row r="79" spans="1:1" x14ac:dyDescent="0.25">
      <c r="A79" s="134"/>
    </row>
    <row r="80" spans="1:1" x14ac:dyDescent="0.25">
      <c r="A80" s="134"/>
    </row>
    <row r="81" spans="1:1" x14ac:dyDescent="0.25">
      <c r="A81" s="134"/>
    </row>
    <row r="82" spans="1:1" x14ac:dyDescent="0.25">
      <c r="A82" s="134"/>
    </row>
    <row r="83" spans="1:1" x14ac:dyDescent="0.25">
      <c r="A83" s="134"/>
    </row>
    <row r="84" spans="1:1" x14ac:dyDescent="0.25">
      <c r="A84" s="134"/>
    </row>
    <row r="85" spans="1:1" x14ac:dyDescent="0.25">
      <c r="A85" s="134"/>
    </row>
    <row r="86" spans="1:1" x14ac:dyDescent="0.25">
      <c r="A86" s="134"/>
    </row>
    <row r="87" spans="1:1" x14ac:dyDescent="0.25">
      <c r="A87" s="134"/>
    </row>
    <row r="88" spans="1:1" x14ac:dyDescent="0.25">
      <c r="A88" s="134"/>
    </row>
    <row r="89" spans="1:1" x14ac:dyDescent="0.25">
      <c r="A89" s="134"/>
    </row>
    <row r="90" spans="1:1" x14ac:dyDescent="0.25">
      <c r="A90" s="134"/>
    </row>
    <row r="91" spans="1:1" x14ac:dyDescent="0.25">
      <c r="A91" s="134"/>
    </row>
    <row r="92" spans="1:1" x14ac:dyDescent="0.25">
      <c r="A92" s="134"/>
    </row>
    <row r="93" spans="1:1" x14ac:dyDescent="0.25">
      <c r="A93" s="134"/>
    </row>
    <row r="94" spans="1:1" x14ac:dyDescent="0.25">
      <c r="A94" s="134"/>
    </row>
    <row r="95" spans="1:1" x14ac:dyDescent="0.25">
      <c r="A95" s="134"/>
    </row>
    <row r="96" spans="1:1" x14ac:dyDescent="0.25">
      <c r="A96" s="134"/>
    </row>
    <row r="97" spans="1:9" x14ac:dyDescent="0.25">
      <c r="A97" s="134"/>
    </row>
    <row r="98" spans="1:9" x14ac:dyDescent="0.25">
      <c r="A98" s="134"/>
    </row>
    <row r="99" spans="1:9" x14ac:dyDescent="0.25">
      <c r="A99" s="134"/>
    </row>
    <row r="100" spans="1:9" x14ac:dyDescent="0.25">
      <c r="A100" s="134"/>
    </row>
    <row r="101" spans="1:9" x14ac:dyDescent="0.25">
      <c r="A101" s="134"/>
    </row>
    <row r="102" spans="1:9" x14ac:dyDescent="0.25">
      <c r="A102" s="134"/>
    </row>
    <row r="103" spans="1:9" x14ac:dyDescent="0.25">
      <c r="A103" s="134"/>
    </row>
    <row r="104" spans="1:9" x14ac:dyDescent="0.25">
      <c r="A104" s="134"/>
    </row>
    <row r="105" spans="1:9" x14ac:dyDescent="0.25">
      <c r="A105" s="134"/>
      <c r="B105" s="134"/>
      <c r="C105" s="134"/>
      <c r="D105" s="134"/>
      <c r="E105" s="134"/>
      <c r="F105" s="134"/>
      <c r="G105" s="134"/>
      <c r="H105" s="134"/>
      <c r="I105" s="134"/>
    </row>
    <row r="106" spans="1:9" x14ac:dyDescent="0.25">
      <c r="A106" s="134"/>
      <c r="B106" s="134"/>
      <c r="C106" s="134"/>
      <c r="D106" s="134"/>
      <c r="E106" s="134"/>
      <c r="F106" s="134"/>
      <c r="G106" s="134"/>
      <c r="H106" s="134"/>
      <c r="I106" s="134"/>
    </row>
    <row r="107" spans="1:9" x14ac:dyDescent="0.25">
      <c r="A107" s="134"/>
      <c r="B107" s="134"/>
      <c r="C107" s="134"/>
      <c r="D107" s="134"/>
      <c r="E107" s="134"/>
      <c r="F107" s="134"/>
      <c r="G107" s="134"/>
      <c r="H107" s="134"/>
      <c r="I107" s="134"/>
    </row>
    <row r="108" spans="1:9" x14ac:dyDescent="0.25">
      <c r="A108" s="134"/>
      <c r="B108" s="134"/>
      <c r="C108" s="134"/>
      <c r="D108" s="134"/>
      <c r="E108" s="134"/>
      <c r="F108" s="134"/>
      <c r="G108" s="134"/>
      <c r="H108" s="134"/>
      <c r="I108" s="134"/>
    </row>
    <row r="109" spans="1:9" x14ac:dyDescent="0.25">
      <c r="A109" s="134"/>
      <c r="B109" s="134"/>
      <c r="C109" s="134"/>
      <c r="D109" s="134"/>
      <c r="E109" s="134"/>
      <c r="F109" s="134"/>
      <c r="G109" s="134"/>
      <c r="H109" s="134"/>
      <c r="I109" s="134"/>
    </row>
    <row r="110" spans="1:9" x14ac:dyDescent="0.25">
      <c r="A110" s="134"/>
      <c r="B110" s="134"/>
      <c r="C110" s="134"/>
      <c r="D110" s="134"/>
      <c r="E110" s="134"/>
      <c r="F110" s="134"/>
      <c r="G110" s="134"/>
      <c r="H110" s="134"/>
      <c r="I110" s="134"/>
    </row>
    <row r="111" spans="1:9" x14ac:dyDescent="0.25">
      <c r="A111" s="134"/>
      <c r="B111" s="134"/>
      <c r="C111" s="134"/>
      <c r="D111" s="134"/>
      <c r="E111" s="134"/>
      <c r="F111" s="134"/>
      <c r="G111" s="134"/>
      <c r="H111" s="134"/>
      <c r="I111" s="134"/>
    </row>
    <row r="112" spans="1:9" x14ac:dyDescent="0.25">
      <c r="A112" s="134"/>
      <c r="B112" s="134"/>
      <c r="C112" s="134"/>
      <c r="D112" s="134"/>
      <c r="E112" s="134"/>
      <c r="F112" s="134"/>
      <c r="G112" s="134"/>
      <c r="H112" s="134"/>
      <c r="I112" s="134"/>
    </row>
    <row r="113" spans="1:9" x14ac:dyDescent="0.25">
      <c r="A113" s="134"/>
      <c r="B113" s="134"/>
      <c r="C113" s="134"/>
      <c r="D113" s="134"/>
      <c r="E113" s="134"/>
      <c r="F113" s="134"/>
      <c r="G113" s="134"/>
      <c r="H113" s="134"/>
      <c r="I113" s="134"/>
    </row>
    <row r="114" spans="1:9" x14ac:dyDescent="0.25">
      <c r="A114" s="134"/>
      <c r="B114" s="134"/>
      <c r="C114" s="134"/>
      <c r="D114" s="134"/>
      <c r="E114" s="134"/>
      <c r="F114" s="134"/>
      <c r="G114" s="134"/>
      <c r="H114" s="134"/>
      <c r="I114" s="134"/>
    </row>
    <row r="115" spans="1:9" x14ac:dyDescent="0.25">
      <c r="A115" s="134"/>
      <c r="B115" s="134"/>
      <c r="C115" s="134"/>
      <c r="D115" s="134"/>
      <c r="E115" s="134"/>
      <c r="F115" s="134"/>
      <c r="G115" s="134"/>
      <c r="H115" s="134"/>
      <c r="I115" s="134"/>
    </row>
    <row r="116" spans="1:9" x14ac:dyDescent="0.25">
      <c r="A116" s="134"/>
      <c r="B116" s="134"/>
      <c r="C116" s="134"/>
      <c r="D116" s="134"/>
      <c r="E116" s="134"/>
      <c r="F116" s="134"/>
      <c r="G116" s="134"/>
      <c r="H116" s="134"/>
      <c r="I116" s="134"/>
    </row>
    <row r="117" spans="1:9" x14ac:dyDescent="0.25">
      <c r="A117" s="134"/>
      <c r="B117" s="134"/>
      <c r="C117" s="134"/>
      <c r="D117" s="134"/>
      <c r="E117" s="134"/>
      <c r="F117" s="134"/>
      <c r="G117" s="134"/>
      <c r="H117" s="134"/>
      <c r="I117" s="134"/>
    </row>
    <row r="118" spans="1:9" x14ac:dyDescent="0.25">
      <c r="A118" s="134"/>
      <c r="B118" s="134"/>
      <c r="C118" s="134"/>
      <c r="D118" s="134"/>
      <c r="E118" s="134"/>
      <c r="F118" s="134"/>
      <c r="G118" s="134"/>
      <c r="H118" s="134"/>
      <c r="I118" s="134"/>
    </row>
    <row r="119" spans="1:9" x14ac:dyDescent="0.25">
      <c r="A119" s="134"/>
      <c r="B119" s="134"/>
      <c r="C119" s="134"/>
      <c r="D119" s="134"/>
      <c r="E119" s="134"/>
      <c r="F119" s="134"/>
      <c r="G119" s="134"/>
      <c r="H119" s="134"/>
      <c r="I119" s="134"/>
    </row>
    <row r="120" spans="1:9" x14ac:dyDescent="0.25">
      <c r="A120" s="134"/>
      <c r="B120" s="134"/>
      <c r="C120" s="134"/>
      <c r="D120" s="134"/>
      <c r="E120" s="134"/>
      <c r="F120" s="134"/>
      <c r="G120" s="134"/>
      <c r="H120" s="134"/>
      <c r="I120" s="134"/>
    </row>
    <row r="121" spans="1:9" x14ac:dyDescent="0.25">
      <c r="A121" s="134"/>
      <c r="B121" s="134"/>
      <c r="C121" s="134"/>
      <c r="D121" s="134"/>
      <c r="E121" s="134"/>
      <c r="F121" s="134"/>
      <c r="G121" s="134"/>
      <c r="H121" s="134"/>
      <c r="I121" s="134"/>
    </row>
    <row r="122" spans="1:9" x14ac:dyDescent="0.25">
      <c r="A122" s="134"/>
      <c r="B122" s="134"/>
      <c r="C122" s="134"/>
      <c r="D122" s="134"/>
      <c r="E122" s="134"/>
      <c r="F122" s="134"/>
      <c r="G122" s="134"/>
      <c r="H122" s="134"/>
      <c r="I122" s="134"/>
    </row>
    <row r="123" spans="1:9" x14ac:dyDescent="0.25">
      <c r="A123" s="134"/>
      <c r="B123" s="134"/>
      <c r="C123" s="134"/>
      <c r="D123" s="134"/>
      <c r="E123" s="134"/>
      <c r="F123" s="134"/>
      <c r="G123" s="134"/>
      <c r="H123" s="134"/>
      <c r="I123" s="134"/>
    </row>
    <row r="124" spans="1:9" x14ac:dyDescent="0.25">
      <c r="A124" s="134"/>
      <c r="B124" s="134"/>
      <c r="C124" s="134"/>
      <c r="D124" s="134"/>
      <c r="E124" s="134"/>
      <c r="F124" s="134"/>
      <c r="G124" s="134"/>
      <c r="H124" s="134"/>
      <c r="I124" s="134"/>
    </row>
    <row r="125" spans="1:9" x14ac:dyDescent="0.25">
      <c r="A125" s="134"/>
      <c r="B125" s="134"/>
      <c r="C125" s="134"/>
      <c r="D125" s="134"/>
      <c r="E125" s="134"/>
      <c r="F125" s="134"/>
      <c r="G125" s="134"/>
      <c r="H125" s="134"/>
      <c r="I125" s="134"/>
    </row>
    <row r="126" spans="1:9" x14ac:dyDescent="0.25">
      <c r="A126" s="134"/>
      <c r="B126" s="134"/>
      <c r="C126" s="134"/>
      <c r="D126" s="134"/>
      <c r="E126" s="134"/>
      <c r="F126" s="134"/>
      <c r="G126" s="134"/>
      <c r="H126" s="134"/>
      <c r="I126" s="134"/>
    </row>
    <row r="127" spans="1:9" x14ac:dyDescent="0.25">
      <c r="A127" s="134"/>
      <c r="B127" s="134"/>
      <c r="C127" s="134"/>
      <c r="D127" s="134"/>
      <c r="E127" s="134"/>
      <c r="F127" s="134"/>
      <c r="G127" s="134"/>
      <c r="H127" s="134"/>
      <c r="I127" s="134"/>
    </row>
    <row r="128" spans="1:9" x14ac:dyDescent="0.25">
      <c r="A128" s="134"/>
      <c r="B128" s="134"/>
      <c r="C128" s="134"/>
      <c r="D128" s="134"/>
      <c r="E128" s="134"/>
      <c r="F128" s="134"/>
      <c r="G128" s="134"/>
      <c r="H128" s="134"/>
      <c r="I128" s="134"/>
    </row>
    <row r="129" spans="1:9" x14ac:dyDescent="0.25">
      <c r="A129" s="134"/>
      <c r="B129" s="134"/>
      <c r="C129" s="134"/>
      <c r="D129" s="134"/>
      <c r="E129" s="134"/>
      <c r="F129" s="134"/>
      <c r="G129" s="134"/>
      <c r="H129" s="134"/>
      <c r="I129" s="134"/>
    </row>
    <row r="130" spans="1:9" x14ac:dyDescent="0.25">
      <c r="A130" s="134"/>
      <c r="B130" s="134"/>
      <c r="C130" s="134"/>
      <c r="D130" s="134"/>
      <c r="E130" s="134"/>
      <c r="F130" s="134"/>
      <c r="G130" s="134"/>
      <c r="H130" s="134"/>
      <c r="I130" s="134"/>
    </row>
    <row r="131" spans="1:9" x14ac:dyDescent="0.25">
      <c r="A131" s="134"/>
      <c r="B131" s="134"/>
      <c r="C131" s="134"/>
      <c r="D131" s="134"/>
      <c r="E131" s="134"/>
      <c r="F131" s="134"/>
      <c r="G131" s="134"/>
      <c r="H131" s="134"/>
      <c r="I131" s="134"/>
    </row>
    <row r="132" spans="1:9" x14ac:dyDescent="0.25">
      <c r="A132" s="134"/>
      <c r="B132" s="134"/>
      <c r="C132" s="134"/>
      <c r="D132" s="134"/>
      <c r="E132" s="134"/>
      <c r="F132" s="134"/>
      <c r="G132" s="134"/>
      <c r="H132" s="134"/>
      <c r="I132" s="134"/>
    </row>
    <row r="133" spans="1:9" x14ac:dyDescent="0.25">
      <c r="A133" s="134"/>
      <c r="B133" s="134"/>
      <c r="C133" s="134"/>
      <c r="D133" s="134"/>
      <c r="E133" s="134"/>
      <c r="F133" s="134"/>
      <c r="G133" s="134"/>
      <c r="H133" s="134"/>
      <c r="I133" s="134"/>
    </row>
    <row r="134" spans="1:9" x14ac:dyDescent="0.25">
      <c r="A134" s="134"/>
      <c r="B134" s="134"/>
      <c r="C134" s="134"/>
      <c r="D134" s="134"/>
      <c r="E134" s="134"/>
      <c r="F134" s="134"/>
      <c r="G134" s="134"/>
      <c r="H134" s="134"/>
      <c r="I134" s="134"/>
    </row>
  </sheetData>
  <mergeCells count="9">
    <mergeCell ref="C35:H35"/>
    <mergeCell ref="C42:H42"/>
    <mergeCell ref="C48:H48"/>
    <mergeCell ref="C7:H7"/>
    <mergeCell ref="C11:H11"/>
    <mergeCell ref="C13:H13"/>
    <mergeCell ref="C17:H17"/>
    <mergeCell ref="C22:H22"/>
    <mergeCell ref="C32:H32"/>
  </mergeCells>
  <hyperlinks>
    <hyperlink ref="A1" location="Index!A1" display="Go back to index" xr:uid="{38D4F3D5-A1C2-4197-83ED-2EBAAA03062D}"/>
  </hyperlinks>
  <pageMargins left="0.7" right="0.7" top="0.75" bottom="0.75" header="0.3" footer="0.3"/>
  <pageSetup paperSize="9" orientation="landscape" verticalDpi="1200" r:id="rId1"/>
  <headerFooter>
    <oddHeader>&amp;CEN
Annex 1</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4312E-76DE-41BC-ACAF-AE0DB0F38DF5}">
  <dimension ref="A1:O32"/>
  <sheetViews>
    <sheetView showGridLines="0" zoomScaleNormal="100" zoomScaleSheetLayoutView="90" workbookViewId="0"/>
  </sheetViews>
  <sheetFormatPr defaultColWidth="9.140625" defaultRowHeight="15" x14ac:dyDescent="0.25"/>
  <cols>
    <col min="1" max="1" width="4.5703125" customWidth="1"/>
    <col min="2" max="2" width="16" customWidth="1"/>
    <col min="3" max="3" width="18.5703125" customWidth="1"/>
    <col min="4" max="4" width="15.5703125" customWidth="1"/>
    <col min="5" max="5" width="22.5703125" customWidth="1"/>
    <col min="6" max="6" width="21" customWidth="1"/>
    <col min="7" max="7" width="14.42578125" customWidth="1"/>
    <col min="8" max="8" width="18.42578125" bestFit="1" customWidth="1"/>
    <col min="9" max="9" width="14" customWidth="1"/>
    <col min="10" max="10" width="25.85546875" bestFit="1" customWidth="1"/>
    <col min="11" max="11" width="27.85546875" customWidth="1"/>
    <col min="12" max="12" width="13.140625" bestFit="1" customWidth="1"/>
    <col min="13" max="13" width="29.28515625" bestFit="1" customWidth="1"/>
    <col min="14" max="14" width="11.42578125" customWidth="1"/>
    <col min="15" max="15" width="14.5703125" customWidth="1"/>
  </cols>
  <sheetData>
    <row r="1" spans="1:15" x14ac:dyDescent="0.25">
      <c r="A1" s="135" t="s">
        <v>843</v>
      </c>
    </row>
    <row r="3" spans="1:15" x14ac:dyDescent="0.25">
      <c r="B3" s="117" t="s">
        <v>426</v>
      </c>
    </row>
    <row r="4" spans="1:15" ht="18.75" x14ac:dyDescent="0.25">
      <c r="B4" s="141"/>
    </row>
    <row r="6" spans="1:15" x14ac:dyDescent="0.25">
      <c r="A6" s="134"/>
      <c r="B6" s="134"/>
      <c r="C6" s="118" t="s">
        <v>51</v>
      </c>
      <c r="D6" s="118" t="s">
        <v>52</v>
      </c>
      <c r="E6" s="118" t="s">
        <v>53</v>
      </c>
      <c r="F6" s="118" t="s">
        <v>54</v>
      </c>
      <c r="G6" s="118" t="s">
        <v>55</v>
      </c>
      <c r="H6" s="118" t="s">
        <v>56</v>
      </c>
      <c r="I6" s="118" t="s">
        <v>57</v>
      </c>
      <c r="J6" s="118" t="s">
        <v>58</v>
      </c>
      <c r="K6" s="118" t="s">
        <v>94</v>
      </c>
      <c r="L6" s="118" t="s">
        <v>95</v>
      </c>
      <c r="M6" s="118" t="s">
        <v>96</v>
      </c>
      <c r="N6" s="118" t="s">
        <v>97</v>
      </c>
      <c r="O6" s="118" t="s">
        <v>288</v>
      </c>
    </row>
    <row r="7" spans="1:15" ht="15.75" customHeight="1" x14ac:dyDescent="0.25">
      <c r="A7" s="134"/>
      <c r="B7" s="134"/>
      <c r="C7" s="591" t="s">
        <v>427</v>
      </c>
      <c r="D7" s="592"/>
      <c r="E7" s="591" t="s">
        <v>428</v>
      </c>
      <c r="F7" s="592"/>
      <c r="G7" s="588" t="s">
        <v>429</v>
      </c>
      <c r="H7" s="588" t="s">
        <v>107</v>
      </c>
      <c r="I7" s="591" t="s">
        <v>430</v>
      </c>
      <c r="J7" s="595"/>
      <c r="K7" s="595"/>
      <c r="L7" s="592"/>
      <c r="M7" s="588" t="s">
        <v>431</v>
      </c>
      <c r="N7" s="588" t="s">
        <v>432</v>
      </c>
      <c r="O7" s="588" t="s">
        <v>433</v>
      </c>
    </row>
    <row r="8" spans="1:15" x14ac:dyDescent="0.25">
      <c r="A8" s="134"/>
      <c r="B8" s="134"/>
      <c r="C8" s="593"/>
      <c r="D8" s="594"/>
      <c r="E8" s="593"/>
      <c r="F8" s="594"/>
      <c r="G8" s="589"/>
      <c r="H8" s="589"/>
      <c r="I8" s="593"/>
      <c r="J8" s="596"/>
      <c r="K8" s="596"/>
      <c r="L8" s="597"/>
      <c r="M8" s="589"/>
      <c r="N8" s="589"/>
      <c r="O8" s="589"/>
    </row>
    <row r="9" spans="1:15" ht="36" x14ac:dyDescent="0.25">
      <c r="A9" s="134"/>
      <c r="B9" s="134"/>
      <c r="C9" s="118" t="s">
        <v>434</v>
      </c>
      <c r="D9" s="118" t="s">
        <v>435</v>
      </c>
      <c r="E9" s="118" t="s">
        <v>436</v>
      </c>
      <c r="F9" s="118" t="s">
        <v>437</v>
      </c>
      <c r="G9" s="590"/>
      <c r="H9" s="590"/>
      <c r="I9" s="119" t="s">
        <v>438</v>
      </c>
      <c r="J9" s="119" t="s">
        <v>428</v>
      </c>
      <c r="K9" s="119" t="s">
        <v>439</v>
      </c>
      <c r="L9" s="377" t="s">
        <v>440</v>
      </c>
      <c r="M9" s="590"/>
      <c r="N9" s="590"/>
      <c r="O9" s="590"/>
    </row>
    <row r="10" spans="1:15" ht="24" x14ac:dyDescent="0.25">
      <c r="A10" s="120" t="s">
        <v>133</v>
      </c>
      <c r="B10" s="121" t="s">
        <v>441</v>
      </c>
      <c r="C10" s="122"/>
      <c r="D10" s="122"/>
      <c r="E10" s="122"/>
      <c r="F10" s="122"/>
      <c r="G10" s="122"/>
      <c r="H10" s="122"/>
      <c r="I10" s="122"/>
      <c r="J10" s="122"/>
      <c r="K10" s="122"/>
      <c r="L10" s="122"/>
      <c r="M10" s="122"/>
      <c r="N10" s="123"/>
      <c r="O10" s="123"/>
    </row>
    <row r="11" spans="1:15" x14ac:dyDescent="0.25">
      <c r="A11" s="124"/>
      <c r="B11" s="125" t="s">
        <v>1179</v>
      </c>
      <c r="C11" s="126">
        <v>0</v>
      </c>
      <c r="D11" s="126"/>
      <c r="E11" s="126">
        <v>5861583.4834771696</v>
      </c>
      <c r="F11" s="126">
        <v>0</v>
      </c>
      <c r="G11" s="126">
        <v>0</v>
      </c>
      <c r="H11" s="127">
        <v>5861583.4834771696</v>
      </c>
      <c r="I11" s="126">
        <v>0</v>
      </c>
      <c r="J11" s="126">
        <v>468926.67867817002</v>
      </c>
      <c r="K11" s="126">
        <v>0</v>
      </c>
      <c r="L11" s="126">
        <v>468926.67867817002</v>
      </c>
      <c r="M11" s="144">
        <v>73269793.543464616</v>
      </c>
      <c r="N11" s="328">
        <v>1.9283000000000001E-4</v>
      </c>
      <c r="O11" s="328">
        <v>0.01</v>
      </c>
    </row>
    <row r="12" spans="1:15" x14ac:dyDescent="0.25">
      <c r="A12" s="124"/>
      <c r="B12" s="125" t="s">
        <v>1204</v>
      </c>
      <c r="C12" s="126">
        <v>172139212.26673201</v>
      </c>
      <c r="D12" s="126"/>
      <c r="E12" s="126">
        <v>0</v>
      </c>
      <c r="F12" s="126">
        <v>0</v>
      </c>
      <c r="G12" s="126">
        <v>0</v>
      </c>
      <c r="H12" s="127">
        <v>172139212.26673201</v>
      </c>
      <c r="I12" s="126">
        <v>13771136.9813386</v>
      </c>
      <c r="J12" s="126">
        <v>0</v>
      </c>
      <c r="K12" s="126">
        <v>0</v>
      </c>
      <c r="L12" s="126">
        <v>13771136.9813386</v>
      </c>
      <c r="M12" s="144">
        <v>2151740153.3341503</v>
      </c>
      <c r="N12" s="328">
        <v>5.6629699999999998E-3</v>
      </c>
      <c r="O12" s="328">
        <v>0</v>
      </c>
    </row>
    <row r="13" spans="1:15" x14ac:dyDescent="0.25">
      <c r="A13" s="124"/>
      <c r="B13" s="125" t="s">
        <v>1180</v>
      </c>
      <c r="C13" s="126">
        <v>215058269.46641901</v>
      </c>
      <c r="D13" s="126"/>
      <c r="E13" s="126">
        <v>0</v>
      </c>
      <c r="F13" s="126">
        <v>0</v>
      </c>
      <c r="G13" s="126">
        <v>0</v>
      </c>
      <c r="H13" s="127">
        <v>215058269.46641901</v>
      </c>
      <c r="I13" s="126">
        <v>17204661.557313502</v>
      </c>
      <c r="J13" s="126">
        <v>0</v>
      </c>
      <c r="K13" s="126">
        <v>0</v>
      </c>
      <c r="L13" s="126">
        <v>17204661.557313502</v>
      </c>
      <c r="M13" s="144">
        <v>2688228368.3302379</v>
      </c>
      <c r="N13" s="328">
        <v>7.0749000000000003E-3</v>
      </c>
      <c r="O13" s="328">
        <v>5.0000000000000001E-3</v>
      </c>
    </row>
    <row r="14" spans="1:15" x14ac:dyDescent="0.25">
      <c r="A14" s="124"/>
      <c r="B14" s="125" t="s">
        <v>1181</v>
      </c>
      <c r="C14" s="126">
        <v>1149211361.5826299</v>
      </c>
      <c r="D14" s="126"/>
      <c r="E14" s="126">
        <v>15588536.9558268</v>
      </c>
      <c r="F14" s="126">
        <v>0</v>
      </c>
      <c r="G14" s="126">
        <v>0</v>
      </c>
      <c r="H14" s="127">
        <v>1164799898.5384567</v>
      </c>
      <c r="I14" s="126">
        <v>91936908.926610798</v>
      </c>
      <c r="J14" s="126">
        <v>1247082.95646615</v>
      </c>
      <c r="K14" s="126">
        <v>0</v>
      </c>
      <c r="L14" s="126">
        <v>93183991.883076906</v>
      </c>
      <c r="M14" s="144">
        <v>14559998731.730709</v>
      </c>
      <c r="N14" s="328">
        <v>3.8319119999999998E-2</v>
      </c>
      <c r="O14" s="328">
        <v>7.4999999999999997E-3</v>
      </c>
    </row>
    <row r="15" spans="1:15" x14ac:dyDescent="0.25">
      <c r="A15" s="124"/>
      <c r="B15" s="125" t="s">
        <v>1158</v>
      </c>
      <c r="C15" s="126">
        <v>6237412592.8589001</v>
      </c>
      <c r="D15" s="126"/>
      <c r="E15" s="126">
        <v>79251237.204929098</v>
      </c>
      <c r="F15" s="126">
        <v>0</v>
      </c>
      <c r="G15" s="126">
        <v>0</v>
      </c>
      <c r="H15" s="127">
        <v>6316663830.0638294</v>
      </c>
      <c r="I15" s="126">
        <v>498993007.42871201</v>
      </c>
      <c r="J15" s="126">
        <v>6340098.9763943302</v>
      </c>
      <c r="K15" s="126">
        <v>0</v>
      </c>
      <c r="L15" s="126">
        <v>505333106.40510601</v>
      </c>
      <c r="M15" s="144">
        <v>78958297875.797867</v>
      </c>
      <c r="N15" s="328">
        <v>0.20780309</v>
      </c>
      <c r="O15" s="328">
        <v>2.5000000000000001E-2</v>
      </c>
    </row>
    <row r="16" spans="1:15" x14ac:dyDescent="0.25">
      <c r="A16" s="124"/>
      <c r="B16" s="125" t="s">
        <v>1182</v>
      </c>
      <c r="C16" s="126">
        <v>17192403.179731</v>
      </c>
      <c r="D16" s="126"/>
      <c r="E16" s="126">
        <v>0</v>
      </c>
      <c r="F16" s="126">
        <v>0</v>
      </c>
      <c r="G16" s="126">
        <v>0</v>
      </c>
      <c r="H16" s="127">
        <v>17192403.179731</v>
      </c>
      <c r="I16" s="126">
        <v>1375392.2543784799</v>
      </c>
      <c r="J16" s="126">
        <v>0</v>
      </c>
      <c r="K16" s="126">
        <v>0</v>
      </c>
      <c r="L16" s="126">
        <v>1375392.2543784799</v>
      </c>
      <c r="M16" s="144">
        <v>214905039.74663749</v>
      </c>
      <c r="N16" s="328">
        <v>5.6559000000000004E-4</v>
      </c>
      <c r="O16" s="328">
        <v>0.01</v>
      </c>
    </row>
    <row r="17" spans="1:15" ht="24" x14ac:dyDescent="0.25">
      <c r="A17" s="124"/>
      <c r="B17" s="125" t="s">
        <v>1183</v>
      </c>
      <c r="C17" s="126">
        <v>3655593051.37918</v>
      </c>
      <c r="D17" s="126"/>
      <c r="E17" s="126">
        <v>0</v>
      </c>
      <c r="F17" s="126">
        <v>0</v>
      </c>
      <c r="G17" s="126">
        <v>0</v>
      </c>
      <c r="H17" s="127">
        <v>3655593051.37918</v>
      </c>
      <c r="I17" s="126">
        <v>292447444.11033398</v>
      </c>
      <c r="J17" s="126">
        <v>0</v>
      </c>
      <c r="K17" s="126">
        <v>0</v>
      </c>
      <c r="L17" s="126">
        <v>292447444.11033398</v>
      </c>
      <c r="M17" s="144">
        <v>45694913142.239746</v>
      </c>
      <c r="N17" s="328">
        <v>0.12026024</v>
      </c>
      <c r="O17" s="328">
        <v>0.02</v>
      </c>
    </row>
    <row r="18" spans="1:15" x14ac:dyDescent="0.25">
      <c r="A18" s="124"/>
      <c r="B18" s="500" t="s">
        <v>1184</v>
      </c>
      <c r="C18" s="126">
        <v>9990980461.6549797</v>
      </c>
      <c r="D18" s="126"/>
      <c r="E18" s="126">
        <v>0</v>
      </c>
      <c r="F18" s="126">
        <v>0</v>
      </c>
      <c r="G18" s="126">
        <v>0</v>
      </c>
      <c r="H18" s="127">
        <v>9990980461.6549797</v>
      </c>
      <c r="I18" s="126">
        <v>799278436.93239903</v>
      </c>
      <c r="J18" s="126">
        <v>0</v>
      </c>
      <c r="K18" s="126">
        <v>0</v>
      </c>
      <c r="L18" s="126">
        <v>799278436.93239903</v>
      </c>
      <c r="M18" s="144">
        <v>124887255770.68724</v>
      </c>
      <c r="N18" s="328">
        <v>0.32867929000000001</v>
      </c>
      <c r="O18" s="328">
        <v>0</v>
      </c>
    </row>
    <row r="19" spans="1:15" x14ac:dyDescent="0.25">
      <c r="A19" s="124"/>
      <c r="B19" s="125" t="s">
        <v>1185</v>
      </c>
      <c r="C19" s="126">
        <v>202691776.054465</v>
      </c>
      <c r="D19" s="126"/>
      <c r="E19" s="126">
        <v>0</v>
      </c>
      <c r="F19" s="126">
        <v>0</v>
      </c>
      <c r="G19" s="126">
        <v>0</v>
      </c>
      <c r="H19" s="127">
        <v>202691776.054465</v>
      </c>
      <c r="I19" s="126">
        <v>16215342.0843572</v>
      </c>
      <c r="J19" s="126">
        <v>0</v>
      </c>
      <c r="K19" s="126">
        <v>0</v>
      </c>
      <c r="L19" s="126">
        <v>16215342.0843572</v>
      </c>
      <c r="M19" s="144">
        <v>2533647200.6808124</v>
      </c>
      <c r="N19" s="328">
        <v>6.6680699999999999E-3</v>
      </c>
      <c r="O19" s="328">
        <v>5.0000000000000001E-3</v>
      </c>
    </row>
    <row r="20" spans="1:15" x14ac:dyDescent="0.25">
      <c r="A20" s="124"/>
      <c r="B20" s="125" t="s">
        <v>1205</v>
      </c>
      <c r="C20" s="126">
        <v>522647821.26467502</v>
      </c>
      <c r="D20" s="126"/>
      <c r="E20" s="126">
        <v>0</v>
      </c>
      <c r="F20" s="126">
        <v>0</v>
      </c>
      <c r="G20" s="126">
        <v>0</v>
      </c>
      <c r="H20" s="127">
        <v>522647821.26467502</v>
      </c>
      <c r="I20" s="126">
        <v>41811825.701173998</v>
      </c>
      <c r="J20" s="126">
        <v>0</v>
      </c>
      <c r="K20" s="126">
        <v>0</v>
      </c>
      <c r="L20" s="126">
        <v>41811825.701173998</v>
      </c>
      <c r="M20" s="144">
        <v>6533097765.8084373</v>
      </c>
      <c r="N20" s="328">
        <v>1.7193859999999998E-2</v>
      </c>
      <c r="O20" s="328">
        <v>0</v>
      </c>
    </row>
    <row r="21" spans="1:15" x14ac:dyDescent="0.25">
      <c r="A21" s="124"/>
      <c r="B21" s="125" t="s">
        <v>1186</v>
      </c>
      <c r="C21" s="126">
        <v>189208512.027033</v>
      </c>
      <c r="D21" s="126"/>
      <c r="E21" s="126">
        <v>0</v>
      </c>
      <c r="F21" s="126">
        <v>0</v>
      </c>
      <c r="G21" s="126">
        <v>0</v>
      </c>
      <c r="H21" s="127">
        <v>189208512.027033</v>
      </c>
      <c r="I21" s="126">
        <v>15136680.962162601</v>
      </c>
      <c r="J21" s="126">
        <v>0</v>
      </c>
      <c r="K21" s="126">
        <v>0</v>
      </c>
      <c r="L21" s="126">
        <v>15136680.962162601</v>
      </c>
      <c r="M21" s="144">
        <v>2365106400.3379126</v>
      </c>
      <c r="N21" s="328">
        <v>6.2245099999999999E-3</v>
      </c>
      <c r="O21" s="328">
        <v>0</v>
      </c>
    </row>
    <row r="22" spans="1:15" x14ac:dyDescent="0.25">
      <c r="A22" s="124"/>
      <c r="B22" s="125" t="s">
        <v>1221</v>
      </c>
      <c r="C22" s="126">
        <v>56414650</v>
      </c>
      <c r="D22" s="126"/>
      <c r="E22" s="126">
        <v>0</v>
      </c>
      <c r="F22" s="126">
        <v>0</v>
      </c>
      <c r="G22" s="126">
        <v>0</v>
      </c>
      <c r="H22" s="127">
        <v>56414650</v>
      </c>
      <c r="I22" s="126">
        <v>4513172</v>
      </c>
      <c r="J22" s="126">
        <v>0</v>
      </c>
      <c r="K22" s="126">
        <v>0</v>
      </c>
      <c r="L22" s="126">
        <v>4513172</v>
      </c>
      <c r="M22" s="144">
        <v>705183125</v>
      </c>
      <c r="N22" s="328">
        <v>1.8559099999999999E-3</v>
      </c>
      <c r="O22" s="328">
        <v>2.5000000000000001E-2</v>
      </c>
    </row>
    <row r="23" spans="1:15" x14ac:dyDescent="0.25">
      <c r="A23" s="124"/>
      <c r="B23" s="125" t="s">
        <v>1187</v>
      </c>
      <c r="C23" s="126">
        <v>397547772.79815602</v>
      </c>
      <c r="D23" s="126"/>
      <c r="E23" s="126">
        <v>0</v>
      </c>
      <c r="F23" s="126">
        <v>0</v>
      </c>
      <c r="G23" s="126">
        <v>0</v>
      </c>
      <c r="H23" s="127">
        <v>397547772.79815602</v>
      </c>
      <c r="I23" s="126">
        <v>31803821.823852401</v>
      </c>
      <c r="J23" s="126">
        <v>0</v>
      </c>
      <c r="K23" s="126">
        <v>0</v>
      </c>
      <c r="L23" s="126">
        <v>31803821.823852401</v>
      </c>
      <c r="M23" s="144">
        <v>4969347159.9769506</v>
      </c>
      <c r="N23" s="328">
        <v>1.3078370000000001E-2</v>
      </c>
      <c r="O23" s="328">
        <v>0</v>
      </c>
    </row>
    <row r="24" spans="1:15" x14ac:dyDescent="0.25">
      <c r="A24" s="124"/>
      <c r="B24" s="125" t="s">
        <v>1188</v>
      </c>
      <c r="C24" s="126">
        <v>271564846.84705001</v>
      </c>
      <c r="D24" s="126"/>
      <c r="E24" s="126">
        <v>5864437.4630399998</v>
      </c>
      <c r="F24" s="126">
        <v>0</v>
      </c>
      <c r="G24" s="126">
        <v>0</v>
      </c>
      <c r="H24" s="127">
        <v>277429284.31009001</v>
      </c>
      <c r="I24" s="126">
        <v>21725187.747763999</v>
      </c>
      <c r="J24" s="126">
        <v>469154.99704320001</v>
      </c>
      <c r="K24" s="126">
        <v>0</v>
      </c>
      <c r="L24" s="126">
        <v>22194342.744807199</v>
      </c>
      <c r="M24" s="144">
        <v>3467866053.8761249</v>
      </c>
      <c r="N24" s="328">
        <v>9.1267599999999994E-3</v>
      </c>
      <c r="O24" s="328">
        <v>5.0000000000000001E-3</v>
      </c>
    </row>
    <row r="25" spans="1:15" x14ac:dyDescent="0.25">
      <c r="A25" s="124"/>
      <c r="B25" s="125" t="s">
        <v>1189</v>
      </c>
      <c r="C25" s="126">
        <v>527715267.01115602</v>
      </c>
      <c r="D25" s="126"/>
      <c r="E25" s="126">
        <v>0</v>
      </c>
      <c r="F25" s="126">
        <v>0</v>
      </c>
      <c r="G25" s="126">
        <v>0</v>
      </c>
      <c r="H25" s="127">
        <v>527715267.01115602</v>
      </c>
      <c r="I25" s="126">
        <v>42217221.360892497</v>
      </c>
      <c r="J25" s="126">
        <v>0</v>
      </c>
      <c r="K25" s="126">
        <v>0</v>
      </c>
      <c r="L25" s="126">
        <v>42217221.360892497</v>
      </c>
      <c r="M25" s="144">
        <v>6596440837.6394501</v>
      </c>
      <c r="N25" s="328">
        <v>1.7360569999999999E-2</v>
      </c>
      <c r="O25" s="328">
        <v>0</v>
      </c>
    </row>
    <row r="26" spans="1:15" x14ac:dyDescent="0.25">
      <c r="A26" s="124"/>
      <c r="B26" s="125" t="s">
        <v>1190</v>
      </c>
      <c r="C26" s="126">
        <v>230664251.70366201</v>
      </c>
      <c r="D26" s="126"/>
      <c r="E26" s="126">
        <v>0</v>
      </c>
      <c r="F26" s="126">
        <v>0</v>
      </c>
      <c r="G26" s="126">
        <v>0</v>
      </c>
      <c r="H26" s="127">
        <v>230664251.70366201</v>
      </c>
      <c r="I26" s="126">
        <v>18453140.136293001</v>
      </c>
      <c r="J26" s="126">
        <v>0</v>
      </c>
      <c r="K26" s="126">
        <v>0</v>
      </c>
      <c r="L26" s="126">
        <v>18453140.136293001</v>
      </c>
      <c r="M26" s="144">
        <v>2883303146.2957749</v>
      </c>
      <c r="N26" s="328">
        <v>7.5883000000000001E-3</v>
      </c>
      <c r="O26" s="328">
        <v>0</v>
      </c>
    </row>
    <row r="27" spans="1:15" x14ac:dyDescent="0.25">
      <c r="A27" s="124"/>
      <c r="B27" s="125" t="s">
        <v>1191</v>
      </c>
      <c r="C27" s="126">
        <v>239079389.790721</v>
      </c>
      <c r="D27" s="126"/>
      <c r="E27" s="126">
        <v>0</v>
      </c>
      <c r="F27" s="126">
        <v>0</v>
      </c>
      <c r="G27" s="126">
        <v>0</v>
      </c>
      <c r="H27" s="127">
        <v>239079389.790721</v>
      </c>
      <c r="I27" s="126">
        <v>19126351.183257699</v>
      </c>
      <c r="J27" s="126">
        <v>0</v>
      </c>
      <c r="K27" s="126">
        <v>0</v>
      </c>
      <c r="L27" s="126">
        <v>19126351.183257699</v>
      </c>
      <c r="M27" s="144">
        <v>2988492372.3840127</v>
      </c>
      <c r="N27" s="328">
        <v>7.8651399999999996E-3</v>
      </c>
      <c r="O27" s="328">
        <v>0.02</v>
      </c>
    </row>
    <row r="28" spans="1:15" x14ac:dyDescent="0.25">
      <c r="A28" s="124"/>
      <c r="B28" s="125" t="s">
        <v>1192</v>
      </c>
      <c r="C28" s="126">
        <v>4106146486.3836002</v>
      </c>
      <c r="D28" s="126"/>
      <c r="E28" s="126">
        <v>20084623.972034998</v>
      </c>
      <c r="F28" s="126">
        <v>0</v>
      </c>
      <c r="G28" s="126">
        <v>0</v>
      </c>
      <c r="H28" s="127">
        <v>4126231110.3556352</v>
      </c>
      <c r="I28" s="126">
        <v>328491718.91068798</v>
      </c>
      <c r="J28" s="126">
        <v>1606769.9177627999</v>
      </c>
      <c r="K28" s="126">
        <v>0</v>
      </c>
      <c r="L28" s="126">
        <v>330098488.82845098</v>
      </c>
      <c r="M28" s="144">
        <v>51577888879.445442</v>
      </c>
      <c r="N28" s="328">
        <v>0.13574310000000001</v>
      </c>
      <c r="O28" s="328">
        <v>2.5000000000000001E-2</v>
      </c>
    </row>
    <row r="29" spans="1:15" x14ac:dyDescent="0.25">
      <c r="A29" s="124"/>
      <c r="B29" s="125" t="s">
        <v>1193</v>
      </c>
      <c r="C29" s="126">
        <v>242221536.14078701</v>
      </c>
      <c r="D29" s="126"/>
      <c r="E29" s="126">
        <v>37817108.979733303</v>
      </c>
      <c r="F29" s="126">
        <v>0</v>
      </c>
      <c r="G29" s="126">
        <v>0</v>
      </c>
      <c r="H29" s="127">
        <v>280038645.12052029</v>
      </c>
      <c r="I29" s="126">
        <v>19377722.891263001</v>
      </c>
      <c r="J29" s="126">
        <v>3025368.71837867</v>
      </c>
      <c r="K29" s="126">
        <v>0</v>
      </c>
      <c r="L29" s="126">
        <v>22403091.609641701</v>
      </c>
      <c r="M29" s="144">
        <v>3500483064.0065036</v>
      </c>
      <c r="N29" s="328">
        <v>9.2125999999999996E-3</v>
      </c>
      <c r="O29" s="328">
        <v>0.02</v>
      </c>
    </row>
    <row r="30" spans="1:15" x14ac:dyDescent="0.25">
      <c r="A30" s="124"/>
      <c r="B30" s="125" t="s">
        <v>1194</v>
      </c>
      <c r="C30" s="126">
        <v>1036863076.01915</v>
      </c>
      <c r="D30" s="126"/>
      <c r="E30" s="126">
        <v>0</v>
      </c>
      <c r="F30" s="126">
        <v>0</v>
      </c>
      <c r="G30" s="126">
        <v>0</v>
      </c>
      <c r="H30" s="127">
        <v>1036863076.01915</v>
      </c>
      <c r="I30" s="126">
        <v>82949046.081532106</v>
      </c>
      <c r="J30" s="126">
        <v>0</v>
      </c>
      <c r="K30" s="126">
        <v>0</v>
      </c>
      <c r="L30" s="126">
        <v>82949046.081532106</v>
      </c>
      <c r="M30" s="144">
        <v>12960788450.239376</v>
      </c>
      <c r="N30" s="328">
        <v>3.4110309999999998E-2</v>
      </c>
      <c r="O30" s="328">
        <v>0</v>
      </c>
    </row>
    <row r="31" spans="1:15" x14ac:dyDescent="0.25">
      <c r="A31" s="124"/>
      <c r="B31" s="125" t="s">
        <v>1222</v>
      </c>
      <c r="C31" s="126">
        <v>772533099.54390204</v>
      </c>
      <c r="D31" s="126"/>
      <c r="E31" s="126">
        <v>0</v>
      </c>
      <c r="F31" s="126">
        <v>0</v>
      </c>
      <c r="G31" s="126">
        <v>0</v>
      </c>
      <c r="H31" s="127">
        <v>772533099.54390204</v>
      </c>
      <c r="I31" s="126">
        <v>61802647.9635121</v>
      </c>
      <c r="J31" s="126">
        <v>0</v>
      </c>
      <c r="K31" s="126">
        <v>0</v>
      </c>
      <c r="L31" s="126">
        <v>61802647.9635121</v>
      </c>
      <c r="M31" s="144">
        <v>9656663744.2987747</v>
      </c>
      <c r="N31" s="328">
        <v>2.5414490000000001E-2</v>
      </c>
      <c r="O31" s="328">
        <v>0</v>
      </c>
    </row>
    <row r="32" spans="1:15" x14ac:dyDescent="0.25">
      <c r="A32" s="130" t="s">
        <v>307</v>
      </c>
      <c r="B32" s="128" t="s">
        <v>83</v>
      </c>
      <c r="C32" s="126">
        <v>30232885837.972935</v>
      </c>
      <c r="D32" s="126"/>
      <c r="E32" s="126">
        <v>164467528.05904138</v>
      </c>
      <c r="F32" s="126">
        <v>0</v>
      </c>
      <c r="G32" s="126">
        <v>0</v>
      </c>
      <c r="H32" s="127">
        <v>30397353366.031975</v>
      </c>
      <c r="I32" s="126">
        <v>2418630867.0378346</v>
      </c>
      <c r="J32" s="126">
        <v>13157402.24472332</v>
      </c>
      <c r="K32" s="126">
        <v>0</v>
      </c>
      <c r="L32" s="126">
        <v>2431788269.2825575</v>
      </c>
      <c r="M32" s="144">
        <v>379966917075.39966</v>
      </c>
      <c r="N32" s="126">
        <v>1.0000000200000001</v>
      </c>
      <c r="O32" s="131"/>
    </row>
  </sheetData>
  <mergeCells count="8">
    <mergeCell ref="N7:N9"/>
    <mergeCell ref="O7:O9"/>
    <mergeCell ref="C7:D8"/>
    <mergeCell ref="E7:F8"/>
    <mergeCell ref="G7:G9"/>
    <mergeCell ref="H7:H9"/>
    <mergeCell ref="I7:L8"/>
    <mergeCell ref="M7:M9"/>
  </mergeCells>
  <conditionalFormatting sqref="C10:H11 I11:O11 C12:O32">
    <cfRule type="cellIs" dxfId="2" priority="1" stopIfTrue="1" operator="lessThan">
      <formula>0</formula>
    </cfRule>
  </conditionalFormatting>
  <conditionalFormatting sqref="I10:M10">
    <cfRule type="cellIs" dxfId="1" priority="2" stopIfTrue="1" operator="lessThan">
      <formula>0</formula>
    </cfRule>
  </conditionalFormatting>
  <hyperlinks>
    <hyperlink ref="A1" location="Index!A1" display="Go back to index" xr:uid="{DB725413-E578-4BCE-9563-B5F1648A2349}"/>
  </hyperlinks>
  <pageMargins left="0.7" right="0.7" top="0.75" bottom="0.75" header="0.3" footer="0.3"/>
  <pageSetup paperSize="9" scale="50" orientation="landscape" r:id="rId1"/>
  <headerFooter>
    <oddHeader>&amp;CEN
Annex IX</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B6BD2-9B6D-407A-9540-5BBF9527C457}">
  <dimension ref="A1:D9"/>
  <sheetViews>
    <sheetView showGridLines="0" zoomScaleNormal="100" workbookViewId="0"/>
  </sheetViews>
  <sheetFormatPr defaultColWidth="9.140625" defaultRowHeight="15" x14ac:dyDescent="0.25"/>
  <cols>
    <col min="3" max="3" width="55.28515625" customWidth="1"/>
    <col min="4" max="4" width="22" customWidth="1"/>
    <col min="5" max="5" width="5" customWidth="1"/>
    <col min="6" max="6" width="26.5703125" customWidth="1"/>
    <col min="7" max="7" width="44" bestFit="1" customWidth="1"/>
    <col min="8" max="8" width="16.5703125" customWidth="1"/>
    <col min="9" max="9" width="25.85546875" bestFit="1" customWidth="1"/>
    <col min="10" max="10" width="14" customWidth="1"/>
    <col min="11" max="11" width="25.85546875" bestFit="1" customWidth="1"/>
  </cols>
  <sheetData>
    <row r="1" spans="1:4" ht="18.75" x14ac:dyDescent="0.3">
      <c r="A1" s="135" t="s">
        <v>843</v>
      </c>
      <c r="C1" s="31"/>
    </row>
    <row r="3" spans="1:4" ht="18.75" x14ac:dyDescent="0.3">
      <c r="B3" s="31" t="s">
        <v>442</v>
      </c>
    </row>
    <row r="6" spans="1:4" x14ac:dyDescent="0.25">
      <c r="D6" s="405" t="s">
        <v>51</v>
      </c>
    </row>
    <row r="7" spans="1:4" x14ac:dyDescent="0.25">
      <c r="B7" s="132">
        <v>1</v>
      </c>
      <c r="C7" s="133" t="s">
        <v>443</v>
      </c>
      <c r="D7" s="129">
        <v>37840110778.595512</v>
      </c>
    </row>
    <row r="8" spans="1:4" x14ac:dyDescent="0.25">
      <c r="B8" s="132">
        <v>2</v>
      </c>
      <c r="C8" s="133" t="s">
        <v>444</v>
      </c>
      <c r="D8" s="328">
        <v>1.1791138291718586E-2</v>
      </c>
    </row>
    <row r="9" spans="1:4" ht="30" x14ac:dyDescent="0.25">
      <c r="B9" s="132">
        <v>3</v>
      </c>
      <c r="C9" s="133" t="s">
        <v>445</v>
      </c>
      <c r="D9" s="126">
        <v>446177979.16437119</v>
      </c>
    </row>
  </sheetData>
  <conditionalFormatting sqref="D7:D9">
    <cfRule type="cellIs" dxfId="0" priority="1" stopIfTrue="1" operator="lessThan">
      <formula>0</formula>
    </cfRule>
  </conditionalFormatting>
  <hyperlinks>
    <hyperlink ref="A1" location="Index!A1" display="Go back to index" xr:uid="{9E61BFE2-42AB-4574-BADF-2489767510F2}"/>
  </hyperlinks>
  <pageMargins left="0.7" right="0.7" top="0.75" bottom="0.75" header="0.3" footer="0.3"/>
  <pageSetup paperSize="9" orientation="landscape" verticalDpi="1200" r:id="rId1"/>
  <headerFooter>
    <oddHeader>&amp;CEN
Annex IX</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03F57-7A37-4679-BB98-6AFCCBCBE9CD}">
  <dimension ref="A1:L39"/>
  <sheetViews>
    <sheetView showGridLines="0" zoomScaleNormal="100" zoomScalePageLayoutView="80" workbookViewId="0"/>
  </sheetViews>
  <sheetFormatPr defaultColWidth="9.140625" defaultRowHeight="15" x14ac:dyDescent="0.25"/>
  <cols>
    <col min="1" max="1" width="9.140625" customWidth="1"/>
    <col min="2" max="2" width="9.140625" style="7" customWidth="1"/>
    <col min="3" max="3" width="64.42578125" customWidth="1"/>
    <col min="4" max="4" width="18.7109375" customWidth="1"/>
    <col min="5" max="5" width="14.5703125" customWidth="1"/>
    <col min="6" max="6" width="14.28515625" customWidth="1"/>
    <col min="7" max="8" width="14.140625" customWidth="1"/>
    <col min="9" max="11" width="16.7109375" customWidth="1"/>
  </cols>
  <sheetData>
    <row r="1" spans="1:12" x14ac:dyDescent="0.25">
      <c r="A1" s="135" t="s">
        <v>843</v>
      </c>
    </row>
    <row r="2" spans="1:12" ht="20.25" x14ac:dyDescent="0.25">
      <c r="B2" s="26" t="s">
        <v>48</v>
      </c>
      <c r="C2" s="7"/>
    </row>
    <row r="3" spans="1:12" ht="57" customHeight="1" x14ac:dyDescent="0.25">
      <c r="C3" s="16" t="s">
        <v>49</v>
      </c>
      <c r="E3" s="598" t="s">
        <v>50</v>
      </c>
      <c r="F3" s="599"/>
      <c r="G3" s="599"/>
      <c r="H3" s="600"/>
    </row>
    <row r="4" spans="1:12" x14ac:dyDescent="0.25">
      <c r="A4" s="19"/>
      <c r="B4" s="5"/>
      <c r="C4" s="2"/>
      <c r="D4" s="8"/>
      <c r="E4" s="8"/>
      <c r="F4" s="8"/>
      <c r="G4" s="8"/>
      <c r="H4" s="8"/>
      <c r="I4" s="8"/>
      <c r="J4" s="8"/>
      <c r="K4" s="8"/>
      <c r="L4" s="19"/>
    </row>
    <row r="5" spans="1:12" x14ac:dyDescent="0.25">
      <c r="B5" s="380"/>
      <c r="C5" s="18"/>
      <c r="D5" s="379" t="s">
        <v>51</v>
      </c>
      <c r="E5" s="379" t="s">
        <v>52</v>
      </c>
      <c r="F5" s="379" t="s">
        <v>53</v>
      </c>
      <c r="G5" s="379" t="s">
        <v>54</v>
      </c>
      <c r="H5" s="379" t="s">
        <v>55</v>
      </c>
      <c r="I5" s="379" t="s">
        <v>56</v>
      </c>
      <c r="J5" s="379" t="s">
        <v>57</v>
      </c>
      <c r="K5" s="379" t="s">
        <v>58</v>
      </c>
      <c r="L5" s="378"/>
    </row>
    <row r="6" spans="1:12" ht="66" customHeight="1" x14ac:dyDescent="0.25">
      <c r="B6" s="380"/>
      <c r="C6" s="18"/>
      <c r="D6" s="379" t="s">
        <v>59</v>
      </c>
      <c r="E6" s="379" t="s">
        <v>60</v>
      </c>
      <c r="F6" s="379" t="s">
        <v>61</v>
      </c>
      <c r="G6" s="379" t="s">
        <v>62</v>
      </c>
      <c r="H6" s="379" t="s">
        <v>63</v>
      </c>
      <c r="I6" s="379" t="s">
        <v>64</v>
      </c>
      <c r="J6" s="379" t="s">
        <v>65</v>
      </c>
      <c r="K6" s="379" t="s">
        <v>66</v>
      </c>
      <c r="L6" s="378"/>
    </row>
    <row r="7" spans="1:12" ht="32.25" customHeight="1" x14ac:dyDescent="0.25">
      <c r="A7" s="19"/>
      <c r="B7" s="379" t="s">
        <v>67</v>
      </c>
      <c r="C7" s="381" t="s">
        <v>68</v>
      </c>
      <c r="D7" s="329">
        <v>0</v>
      </c>
      <c r="E7" s="329">
        <v>0</v>
      </c>
      <c r="F7" s="10"/>
      <c r="G7" s="11" t="s">
        <v>69</v>
      </c>
      <c r="H7" s="329">
        <v>0</v>
      </c>
      <c r="I7" s="329">
        <v>0</v>
      </c>
      <c r="J7" s="329">
        <v>0</v>
      </c>
      <c r="K7" s="329">
        <v>0</v>
      </c>
      <c r="L7" s="378"/>
    </row>
    <row r="8" spans="1:12" ht="25.5" customHeight="1" x14ac:dyDescent="0.25">
      <c r="A8" s="19"/>
      <c r="B8" s="379" t="s">
        <v>70</v>
      </c>
      <c r="C8" s="381" t="s">
        <v>71</v>
      </c>
      <c r="D8" s="329">
        <v>0</v>
      </c>
      <c r="E8" s="329">
        <v>0</v>
      </c>
      <c r="F8" s="12"/>
      <c r="G8" s="379" t="s">
        <v>69</v>
      </c>
      <c r="H8" s="329">
        <v>0</v>
      </c>
      <c r="I8" s="329">
        <v>0</v>
      </c>
      <c r="J8" s="329">
        <v>0</v>
      </c>
      <c r="K8" s="329">
        <v>0</v>
      </c>
      <c r="L8" s="378"/>
    </row>
    <row r="9" spans="1:12" ht="33" customHeight="1" x14ac:dyDescent="0.25">
      <c r="A9" s="19"/>
      <c r="B9" s="379">
        <v>1</v>
      </c>
      <c r="C9" s="381" t="s">
        <v>72</v>
      </c>
      <c r="D9" s="329">
        <v>495563934.58801299</v>
      </c>
      <c r="E9" s="329">
        <v>696661344.75416195</v>
      </c>
      <c r="F9" s="10"/>
      <c r="G9" s="379" t="s">
        <v>69</v>
      </c>
      <c r="H9" s="329">
        <v>0</v>
      </c>
      <c r="I9" s="329">
        <v>0</v>
      </c>
      <c r="J9" s="329">
        <v>1669115391.0790401</v>
      </c>
      <c r="K9" s="329">
        <v>738112058.126068</v>
      </c>
      <c r="L9" s="378"/>
    </row>
    <row r="10" spans="1:12" ht="24.75" customHeight="1" x14ac:dyDescent="0.25">
      <c r="A10" s="19"/>
      <c r="B10" s="379">
        <v>2</v>
      </c>
      <c r="C10" s="18" t="s">
        <v>73</v>
      </c>
      <c r="D10" s="10"/>
      <c r="E10" s="10"/>
      <c r="F10" s="329">
        <v>0</v>
      </c>
      <c r="G10" s="329">
        <v>0</v>
      </c>
      <c r="H10" s="329">
        <v>0</v>
      </c>
      <c r="I10" s="329">
        <v>0</v>
      </c>
      <c r="J10" s="329">
        <v>0</v>
      </c>
      <c r="K10" s="329">
        <v>0</v>
      </c>
      <c r="L10" s="378"/>
    </row>
    <row r="11" spans="1:12" ht="24" customHeight="1" x14ac:dyDescent="0.25">
      <c r="A11" s="19"/>
      <c r="B11" s="379" t="s">
        <v>74</v>
      </c>
      <c r="C11" s="28" t="s">
        <v>75</v>
      </c>
      <c r="D11" s="10"/>
      <c r="E11" s="10"/>
      <c r="F11" s="329">
        <v>0</v>
      </c>
      <c r="G11" s="10"/>
      <c r="H11" s="329">
        <v>0</v>
      </c>
      <c r="I11" s="329">
        <v>0</v>
      </c>
      <c r="J11" s="329">
        <v>0</v>
      </c>
      <c r="K11" s="329">
        <v>0</v>
      </c>
      <c r="L11" s="378"/>
    </row>
    <row r="12" spans="1:12" ht="27" customHeight="1" x14ac:dyDescent="0.25">
      <c r="A12" s="19"/>
      <c r="B12" s="379" t="s">
        <v>76</v>
      </c>
      <c r="C12" s="28" t="s">
        <v>77</v>
      </c>
      <c r="D12" s="10"/>
      <c r="E12" s="10"/>
      <c r="F12" s="329">
        <v>0</v>
      </c>
      <c r="G12" s="10"/>
      <c r="H12" s="329">
        <v>0</v>
      </c>
      <c r="I12" s="329">
        <v>0</v>
      </c>
      <c r="J12" s="329">
        <v>0</v>
      </c>
      <c r="K12" s="329">
        <v>0</v>
      </c>
      <c r="L12" s="378"/>
    </row>
    <row r="13" spans="1:12" ht="25.5" customHeight="1" x14ac:dyDescent="0.25">
      <c r="A13" s="19"/>
      <c r="B13" s="379" t="s">
        <v>78</v>
      </c>
      <c r="C13" s="28" t="s">
        <v>79</v>
      </c>
      <c r="D13" s="10"/>
      <c r="E13" s="10"/>
      <c r="F13" s="329">
        <v>0</v>
      </c>
      <c r="G13" s="10"/>
      <c r="H13" s="329">
        <v>0</v>
      </c>
      <c r="I13" s="329">
        <v>0</v>
      </c>
      <c r="J13" s="329">
        <v>0</v>
      </c>
      <c r="K13" s="329">
        <v>0</v>
      </c>
      <c r="L13" s="378"/>
    </row>
    <row r="14" spans="1:12" ht="28.5" customHeight="1" x14ac:dyDescent="0.25">
      <c r="A14" s="19"/>
      <c r="B14" s="379">
        <v>3</v>
      </c>
      <c r="C14" s="18" t="s">
        <v>80</v>
      </c>
      <c r="D14" s="10"/>
      <c r="E14" s="10"/>
      <c r="F14" s="10"/>
      <c r="G14" s="10"/>
      <c r="H14" s="329">
        <v>0</v>
      </c>
      <c r="I14" s="329">
        <v>0</v>
      </c>
      <c r="J14" s="329">
        <v>0</v>
      </c>
      <c r="K14" s="329">
        <v>0</v>
      </c>
      <c r="L14" s="378"/>
    </row>
    <row r="15" spans="1:12" ht="27.75" customHeight="1" x14ac:dyDescent="0.25">
      <c r="A15" s="19"/>
      <c r="B15" s="379">
        <v>4</v>
      </c>
      <c r="C15" s="18" t="s">
        <v>81</v>
      </c>
      <c r="D15" s="10"/>
      <c r="E15" s="10"/>
      <c r="F15" s="10"/>
      <c r="G15" s="10"/>
      <c r="H15" s="329">
        <v>0</v>
      </c>
      <c r="I15" s="329">
        <v>0</v>
      </c>
      <c r="J15" s="329">
        <v>0</v>
      </c>
      <c r="K15" s="329">
        <v>0</v>
      </c>
      <c r="L15" s="378"/>
    </row>
    <row r="16" spans="1:12" ht="27.75" customHeight="1" x14ac:dyDescent="0.25">
      <c r="A16" s="19"/>
      <c r="B16" s="379">
        <v>5</v>
      </c>
      <c r="C16" s="18" t="s">
        <v>82</v>
      </c>
      <c r="D16" s="10"/>
      <c r="E16" s="10"/>
      <c r="F16" s="10"/>
      <c r="G16" s="10"/>
      <c r="H16" s="329">
        <v>0</v>
      </c>
      <c r="I16" s="329">
        <v>0</v>
      </c>
      <c r="J16" s="329">
        <v>0</v>
      </c>
      <c r="K16" s="329">
        <v>0</v>
      </c>
      <c r="L16" s="378"/>
    </row>
    <row r="17" spans="1:12" x14ac:dyDescent="0.25">
      <c r="A17" s="19"/>
      <c r="B17" s="379">
        <v>6</v>
      </c>
      <c r="C17" s="13" t="s">
        <v>83</v>
      </c>
      <c r="D17" s="10"/>
      <c r="E17" s="10"/>
      <c r="F17" s="10"/>
      <c r="G17" s="10"/>
      <c r="H17" s="329">
        <v>0</v>
      </c>
      <c r="I17" s="329">
        <v>0</v>
      </c>
      <c r="J17" s="329">
        <v>1669115391.0790401</v>
      </c>
      <c r="K17" s="329">
        <v>738112058.126068</v>
      </c>
      <c r="L17" s="378"/>
    </row>
    <row r="18" spans="1:12" x14ac:dyDescent="0.25">
      <c r="A18" s="19"/>
    </row>
    <row r="19" spans="1:12" x14ac:dyDescent="0.25">
      <c r="A19" s="19"/>
    </row>
    <row r="38" spans="12:12" ht="23.25" x14ac:dyDescent="0.35">
      <c r="L38" s="22"/>
    </row>
    <row r="39" spans="12:12" x14ac:dyDescent="0.25">
      <c r="L39" s="20"/>
    </row>
  </sheetData>
  <mergeCells count="1">
    <mergeCell ref="E3:H3"/>
  </mergeCells>
  <hyperlinks>
    <hyperlink ref="A1" location="Index!A1" display="Go back to index" xr:uid="{DC20812D-71DC-449C-A448-12722F5AD2E2}"/>
  </hyperlinks>
  <pageMargins left="0.70866141732283472" right="0.70866141732283472" top="0.74803149606299213" bottom="0.74803149606299213" header="0.31496062992125984" footer="0.31496062992125984"/>
  <pageSetup paperSize="9" scale="99" orientation="landscape" r:id="rId1"/>
  <headerFooter>
    <oddHeader>&amp;L
&amp;CEN 
Annex XXV</oddHead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GetOrganized dokument" ma:contentTypeID="0x010100AC085CFC53BC46CEA2EADE194AD9D4820062D2AB87F4DF4641A7A29742BD209DD7" ma:contentTypeVersion="2" ma:contentTypeDescription="GetOrganized dokument" ma:contentTypeScope="" ma:versionID="d79febde04a04676844d204cdb21e4a6">
  <xsd:schema xmlns:xsd="http://www.w3.org/2001/XMLSchema" xmlns:xs="http://www.w3.org/2001/XMLSchema" xmlns:p="http://schemas.microsoft.com/office/2006/metadata/properties" xmlns:ns1="http://schemas.microsoft.com/sharepoint/v3" xmlns:ns2="8fdede1f-f4e0-4ee2-9d9c-715f345f9674" xmlns:ns3="371cda3f-6737-49f0-98fa-9198d0fdd744" targetNamespace="http://schemas.microsoft.com/office/2006/metadata/properties" ma:root="true" ma:fieldsID="6387081588f6c7fd16cc04630b007440" ns1:_="" ns2:_="" ns3:_="">
    <xsd:import namespace="http://schemas.microsoft.com/sharepoint/v3"/>
    <xsd:import namespace="8fdede1f-f4e0-4ee2-9d9c-715f345f9674"/>
    <xsd:import namespace="371cda3f-6737-49f0-98fa-9198d0fdd744"/>
    <xsd:element name="properties">
      <xsd:complexType>
        <xsd:sequence>
          <xsd:element name="documentManagement">
            <xsd:complexType>
              <xsd:all>
                <xsd:element ref="ns2:Classification"/>
                <xsd:element ref="ns2:Afdeling"/>
                <xsd:element ref="ns2:Dokumenttype"/>
                <xsd:element ref="ns1:CaseID" minOccurs="0"/>
                <xsd:element ref="ns1:DocID" minOccurs="0"/>
                <xsd:element ref="ns1:Finalized" minOccurs="0"/>
                <xsd:element ref="ns1:Related" minOccurs="0"/>
                <xsd:element ref="ns1:RegistrationDate" minOccurs="0"/>
                <xsd:element ref="ns1:CaseRecordNumber" minOccurs="0"/>
                <xsd:element ref="ns1:LocalAttachment" minOccurs="0"/>
                <xsd:element ref="ns2:Compliance" minOccurs="0"/>
                <xsd:element ref="ns1:MailHasAttachments" minOccurs="0"/>
                <xsd:element ref="ns1:CCMSystemID" minOccurs="0"/>
                <xsd:element ref="ns1:WasEncrypted" minOccurs="0"/>
                <xsd:element ref="ns1:CCMTemplateID" minOccurs="0"/>
                <xsd:element ref="ns1:WasSigned" minOccurs="0"/>
                <xsd:element ref="ns1:CCMTemplateName" minOccurs="0"/>
                <xsd:element ref="ns1:CCMTemplateVersion" minOccurs="0"/>
                <xsd:element ref="ns2:CCMMultipleTransferTransactionID" minOccurs="0"/>
                <xsd:element ref="ns1:CCMConversation" minOccurs="0"/>
                <xsd:element ref="ns1:CCMVisualId" minOccurs="0"/>
                <xsd:element ref="ns1:CCMCognitiveType"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seID" ma:index="7" nillable="true" ma:displayName="Sags ID" ma:default="Tildeler" ma:internalName="CaseID" ma:readOnly="true">
      <xsd:simpleType>
        <xsd:restriction base="dms:Text"/>
      </xsd:simpleType>
    </xsd:element>
    <xsd:element name="DocID" ma:index="8" nillable="true" ma:displayName="Dok ID" ma:default="Tildeler" ma:internalName="DocID" ma:readOnly="true">
      <xsd:simpleType>
        <xsd:restriction base="dms:Text"/>
      </xsd:simpleType>
    </xsd:element>
    <xsd:element name="Finalized" ma:index="9" nillable="true" ma:displayName="Endeligt" ma:default="False" ma:internalName="Finalized" ma:readOnly="true">
      <xsd:simpleType>
        <xsd:restriction base="dms:Boolean"/>
      </xsd:simpleType>
    </xsd:element>
    <xsd:element name="Related" ma:index="10" nillable="true" ma:displayName="Vedhæftet dokument" ma:default="False" ma:internalName="Related" ma:readOnly="true">
      <xsd:simpleType>
        <xsd:restriction base="dms:Boolean"/>
      </xsd:simpleType>
    </xsd:element>
    <xsd:element name="RegistrationDate" ma:index="11" nillable="true" ma:displayName="Registrerings dato" ma:format="DateTime" ma:internalName="RegistrationDate" ma:readOnly="true">
      <xsd:simpleType>
        <xsd:restriction base="dms:DateTime"/>
      </xsd:simpleType>
    </xsd:element>
    <xsd:element name="CaseRecordNumber" ma:index="12" nillable="true" ma:displayName="Akt ID" ma:decimals="0" ma:default="0" ma:internalName="CaseRecordNumber" ma:readOnly="true">
      <xsd:simpleType>
        <xsd:restriction base="dms:Number"/>
      </xsd:simpleType>
    </xsd:element>
    <xsd:element name="LocalAttachment" ma:index="13" nillable="true" ma:displayName="Lokalt bilag" ma:default="False" ma:internalName="LocalAttachment" ma:readOnly="true">
      <xsd:simpleType>
        <xsd:restriction base="dms:Boolean"/>
      </xsd:simpleType>
    </xsd:element>
    <xsd:element name="MailHasAttachments" ma:index="19" nillable="true" ma:displayName="E-mail har vedhæftede filer" ma:default="False" ma:internalName="MailHasAttachments" ma:readOnly="true">
      <xsd:simpleType>
        <xsd:restriction base="dms:Boolean"/>
      </xsd:simpleType>
    </xsd:element>
    <xsd:element name="CCMSystemID" ma:index="20" nillable="true" ma:displayName="CCMSystemID" ma:hidden="true" ma:internalName="CCMSystemID" ma:readOnly="true">
      <xsd:simpleType>
        <xsd:restriction base="dms:Text"/>
      </xsd:simpleType>
    </xsd:element>
    <xsd:element name="WasEncrypted" ma:index="21" nillable="true" ma:displayName="Krypteret" ma:default="False" ma:internalName="WasEncrypted" ma:readOnly="true">
      <xsd:simpleType>
        <xsd:restriction base="dms:Boolean"/>
      </xsd:simpleType>
    </xsd:element>
    <xsd:element name="CCMTemplateID" ma:index="22" nillable="true" ma:displayName="CCMTemplateID" ma:decimals="0" ma:default="0" ma:hidden="true" ma:internalName="CCMTemplateID" ma:readOnly="true">
      <xsd:simpleType>
        <xsd:restriction base="dms:Number"/>
      </xsd:simpleType>
    </xsd:element>
    <xsd:element name="WasSigned" ma:index="23" nillable="true" ma:displayName="Signeret" ma:default="False" ma:internalName="WasSigned" ma:readOnly="true">
      <xsd:simpleType>
        <xsd:restriction base="dms:Boolean"/>
      </xsd:simpleType>
    </xsd:element>
    <xsd:element name="CCMTemplateName" ma:index="24" nillable="true" ma:displayName="Skabelonnavn" ma:internalName="CCMTemplateName" ma:readOnly="true">
      <xsd:simpleType>
        <xsd:restriction base="dms:Text"/>
      </xsd:simpleType>
    </xsd:element>
    <xsd:element name="CCMTemplateVersion" ma:index="25" nillable="true" ma:displayName="Skabelonversion" ma:internalName="CCMTemplateVersion" ma:readOnly="true">
      <xsd:simpleType>
        <xsd:restriction base="dms:Text"/>
      </xsd:simpleType>
    </xsd:element>
    <xsd:element name="CCMConversation" ma:index="27" nillable="true" ma:displayName="Samtale" ma:internalName="CCMConversation" ma:readOnly="true">
      <xsd:simpleType>
        <xsd:restriction base="dms:Text"/>
      </xsd:simpleType>
    </xsd:element>
    <xsd:element name="CCMVisualId" ma:index="29" nillable="true" ma:displayName="Sags ID" ma:default="Tildeler" ma:internalName="CCMVisualId" ma:readOnly="true">
      <xsd:simpleType>
        <xsd:restriction base="dms:Text"/>
      </xsd:simpleType>
    </xsd:element>
    <xsd:element name="CCMCognitiveType" ma:index="30" nillable="true" ma:displayName="CognitiveType" ma:decimals="0" ma:internalName="CCMCognitiveType" ma:readOnly="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8fdede1f-f4e0-4ee2-9d9c-715f345f9674" elementFormDefault="qualified">
    <xsd:import namespace="http://schemas.microsoft.com/office/2006/documentManagement/types"/>
    <xsd:import namespace="http://schemas.microsoft.com/office/infopath/2007/PartnerControls"/>
    <xsd:element name="Classification" ma:index="2" ma:displayName="Klassifikation" ma:default="Offentlig" ma:format="Dropdown" ma:internalName="Classification">
      <xsd:simpleType>
        <xsd:restriction base="dms:Choice">
          <xsd:enumeration value="Offentlig"/>
          <xsd:enumeration value="Fortrolig"/>
        </xsd:restriction>
      </xsd:simpleType>
    </xsd:element>
    <xsd:element name="Afdeling" ma:index="3" ma:displayName="Afdeling" ma:default="Økonomi (130)" ma:format="Dropdown" ma:internalName="Afdeling">
      <xsd:simpleType>
        <xsd:restriction base="dms:Choice">
          <xsd:enumeration value="Analysen (150)"/>
          <xsd:enumeration value="ARM &amp; Loan Admin (105)"/>
          <xsd:enumeration value="Betaling &amp; Kontrol (130)"/>
          <xsd:enumeration value="Customer Relations (100)"/>
          <xsd:enumeration value="Direktionen (230)"/>
          <xsd:enumeration value="Direktionssekretariat og reception (220)"/>
          <xsd:enumeration value="Finans (120)"/>
          <xsd:enumeration value="Forsikring (110)"/>
          <xsd:enumeration value="IT-Afdeling (160)"/>
          <xsd:enumeration value="Kredit (110)"/>
          <xsd:enumeration value="Legal &amp; Compliance (155)"/>
          <xsd:enumeration value="Regnskab &amp; Personale (140)"/>
          <xsd:enumeration value="Research &amp; Middel Office (150)"/>
        </xsd:restriction>
      </xsd:simpleType>
    </xsd:element>
    <xsd:element name="Dokumenttype" ma:index="4" ma:displayName="Dokumenttype" ma:default="N/A" ma:description="Hvilken type dokument er dette:" ma:format="Dropdown" ma:internalName="Dokumenttype">
      <xsd:simpleType>
        <xsd:restriction base="dms:Choice">
          <xsd:enumeration value="Arbejdspapir"/>
          <xsd:enumeration value="Beregning"/>
          <xsd:enumeration value="Forklæde"/>
          <xsd:enumeration value="Lovgrundlag"/>
          <xsd:enumeration value="Notat"/>
          <xsd:enumeration value="Rapport"/>
          <xsd:enumeration value="Rådata"/>
          <xsd:enumeration value="Ikke angivet"/>
        </xsd:restriction>
      </xsd:simpleType>
    </xsd:element>
    <xsd:element name="Compliance" ma:index="18" nillable="true" ma:displayName="Compliance" ma:default="0" ma:description="Compliance følger denne guide:&#10;&lt;a href = &quot;www.google.com&quot;&gt;HER&lt;/a&gt;&#10;" ma:internalName="Compliance">
      <xsd:simpleType>
        <xsd:restriction base="dms:Boolean"/>
      </xsd:simpleType>
    </xsd:element>
    <xsd:element name="CCMMultipleTransferTransactionID" ma:index="26" nillable="true" ma:displayName="CCMMultipleTransferTransactionID" ma:hidden="true" ma:internalName="CCMMultipleTransferTransaction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71cda3f-6737-49f0-98fa-9198d0fdd744" elementFormDefault="qualified">
    <xsd:import namespace="http://schemas.microsoft.com/office/2006/documentManagement/types"/>
    <xsd:import namespace="http://schemas.microsoft.com/office/infopath/2007/PartnerControls"/>
    <xsd:element name="SharedWithUsers" ma:index="31" nillable="true" ma:displayName="Del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Indholdstype"/>
        <xsd:element ref="dc:title" minOccurs="0" maxOccurs="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CMCognitiveType xmlns="http://schemas.microsoft.com/sharepoint/v3" xsi:nil="true"/>
    <Dokumenttype xmlns="8fdede1f-f4e0-4ee2-9d9c-715f345f9674">Rådata</Dokumenttype>
    <Afdeling xmlns="8fdede1f-f4e0-4ee2-9d9c-715f345f9674">Legal &amp; Compliance (155)</Afdeling>
    <Compliance xmlns="8fdede1f-f4e0-4ee2-9d9c-715f345f9674">false</Compliance>
    <Classification xmlns="8fdede1f-f4e0-4ee2-9d9c-715f345f9674">Offentlig</Classification>
    <CCMMultipleTransferTransactionID xmlns="8fdede1f-f4e0-4ee2-9d9c-715f345f9674" xsi:nil="true"/>
    <WasSigned xmlns="http://schemas.microsoft.com/sharepoint/v3">false</WasSigned>
    <WasEncrypted xmlns="http://schemas.microsoft.com/sharepoint/v3">false</WasEncrypted>
    <LocalAttachment xmlns="http://schemas.microsoft.com/sharepoint/v3">false</LocalAttachment>
    <Finalized xmlns="http://schemas.microsoft.com/sharepoint/v3">false</Finalized>
    <DocID xmlns="http://schemas.microsoft.com/sharepoint/v3">548170</DocID>
    <MailHasAttachments xmlns="http://schemas.microsoft.com/sharepoint/v3">false</MailHasAttachments>
    <CCMTemplateID xmlns="http://schemas.microsoft.com/sharepoint/v3">0</CCMTemplateID>
    <CaseRecordNumber xmlns="http://schemas.microsoft.com/sharepoint/v3">0</CaseRecordNumber>
    <CaseID xmlns="http://schemas.microsoft.com/sharepoint/v3">RAP-2011-00040</CaseID>
    <RegistrationDate xmlns="http://schemas.microsoft.com/sharepoint/v3" xsi:nil="true"/>
    <Related xmlns="http://schemas.microsoft.com/sharepoint/v3">false</Related>
    <CCMSystemID xmlns="http://schemas.microsoft.com/sharepoint/v3">135d09f7-a024-4a49-aa18-a62b3e12dbb5</CCMSystemID>
    <CCMVisualId xmlns="http://schemas.microsoft.com/sharepoint/v3">RAP-2011-00040</CCMVisualId>
  </documentManagement>
</p:properties>
</file>

<file path=customXml/itemProps1.xml><?xml version="1.0" encoding="utf-8"?>
<ds:datastoreItem xmlns:ds="http://schemas.openxmlformats.org/officeDocument/2006/customXml" ds:itemID="{2F28437C-2657-4C09-AFA8-C9281CA294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fdede1f-f4e0-4ee2-9d9c-715f345f9674"/>
    <ds:schemaRef ds:uri="371cda3f-6737-49f0-98fa-9198d0fdd7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A81EB74-1492-41FA-B75C-7D5334DE1529}">
  <ds:schemaRefs>
    <ds:schemaRef ds:uri="http://schemas.microsoft.com/sharepoint/v3/contenttype/forms"/>
  </ds:schemaRefs>
</ds:datastoreItem>
</file>

<file path=customXml/itemProps3.xml><?xml version="1.0" encoding="utf-8"?>
<ds:datastoreItem xmlns:ds="http://schemas.openxmlformats.org/officeDocument/2006/customXml" ds:itemID="{568FFE6A-84F3-4A2B-BA29-E9663A5138CF}">
  <ds:schemaRefs>
    <ds:schemaRef ds:uri="http://purl.org/dc/dcmitype/"/>
    <ds:schemaRef ds:uri="http://purl.org/dc/elements/1.1/"/>
    <ds:schemaRef ds:uri="8fdede1f-f4e0-4ee2-9d9c-715f345f9674"/>
    <ds:schemaRef ds:uri="http://purl.org/dc/terms/"/>
    <ds:schemaRef ds:uri="http://www.w3.org/XML/1998/namespace"/>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371cda3f-6737-49f0-98fa-9198d0fdd744"/>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Attestation</vt:lpstr>
      <vt:lpstr>Index</vt:lpstr>
      <vt:lpstr>A1</vt:lpstr>
      <vt:lpstr>A2</vt:lpstr>
      <vt:lpstr>B1</vt:lpstr>
      <vt:lpstr>B2</vt:lpstr>
      <vt:lpstr>C0</vt:lpstr>
      <vt:lpstr>C1</vt:lpstr>
      <vt:lpstr>D1</vt:lpstr>
      <vt:lpstr>D2</vt:lpstr>
      <vt:lpstr>D5</vt:lpstr>
      <vt:lpstr>E2</vt:lpstr>
      <vt:lpstr>E2a</vt:lpstr>
      <vt:lpstr>E3</vt:lpstr>
      <vt:lpstr>E5</vt:lpstr>
      <vt:lpstr>E7</vt:lpstr>
      <vt:lpstr>E8</vt:lpstr>
      <vt:lpstr>E9</vt:lpstr>
      <vt:lpstr>E11</vt:lpstr>
      <vt:lpstr>F1</vt:lpstr>
      <vt:lpstr>G1</vt:lpstr>
      <vt:lpstr>G2</vt:lpstr>
      <vt:lpstr>K1</vt:lpstr>
      <vt:lpstr>L1</vt:lpstr>
      <vt:lpstr>M2</vt:lpstr>
      <vt:lpstr>N1</vt:lpstr>
      <vt:lpstr>N2</vt:lpstr>
      <vt:lpstr>N3</vt:lpstr>
      <vt:lpstr>O1</vt:lpstr>
      <vt:lpstr>O3</vt:lpstr>
      <vt:lpstr>P1</vt:lpstr>
      <vt:lpstr>P2</vt:lpstr>
      <vt:lpstr>P3</vt:lpstr>
      <vt:lpstr>Q1</vt:lpstr>
      <vt:lpstr>Q2</vt:lpstr>
      <vt:lpstr>Q3</vt:lpstr>
      <vt:lpstr>Q4</vt:lpstr>
      <vt:lpstr>Q5</vt:lpstr>
      <vt:lpstr>S1</vt:lpstr>
    </vt:vector>
  </TitlesOfParts>
  <Manager/>
  <Company>Oesterreichische Nationalbank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User7, Teilnehmer</dc:creator>
  <cp:keywords/>
  <dc:description/>
  <cp:lastModifiedBy>Rico Elverlund</cp:lastModifiedBy>
  <cp:revision/>
  <cp:lastPrinted>2023-02-17T13:27:23Z</cp:lastPrinted>
  <dcterms:created xsi:type="dcterms:W3CDTF">2012-12-18T10:53:22Z</dcterms:created>
  <dcterms:modified xsi:type="dcterms:W3CDTF">2025-02-21T12:27:20Z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{C5265FEA-5BF8-4FAC-87AC-1EDF586886EA}</vt:lpwstr>
  </property>
  <property fmtid="{D5CDD505-2E9C-101B-9397-08002B2CF9AE}" pid="3" name="ContentTypeId">
    <vt:lpwstr>0x010100AC085CFC53BC46CEA2EADE194AD9D4820062D2AB87F4DF4641A7A29742BD209DD7</vt:lpwstr>
  </property>
  <property fmtid="{D5CDD505-2E9C-101B-9397-08002B2CF9AE}" pid="4" name="CCMSystem">
    <vt:lpwstr> </vt:lpwstr>
  </property>
  <property fmtid="{D5CDD505-2E9C-101B-9397-08002B2CF9AE}" pid="5" name="CCMIsSharedOnOneDrive">
    <vt:bool>false</vt:bool>
  </property>
  <property fmtid="{D5CDD505-2E9C-101B-9397-08002B2CF9AE}" pid="6" name="xd_Signature">
    <vt:bool>false</vt:bool>
  </property>
  <property fmtid="{D5CDD505-2E9C-101B-9397-08002B2CF9AE}" pid="7" name="CCMOneDriveID">
    <vt:lpwstr/>
  </property>
  <property fmtid="{D5CDD505-2E9C-101B-9397-08002B2CF9AE}" pid="8" name="CCMOneDriveOwnerID">
    <vt:lpwstr/>
  </property>
  <property fmtid="{D5CDD505-2E9C-101B-9397-08002B2CF9AE}" pid="9" name="CCMOneDriveItemID">
    <vt:lpwstr/>
  </property>
</Properties>
</file>