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https://skibskredit.sharepoint.com/sites/ba-144/Shared Documents/ECBC CB Label/Skabelon 2025/Q3 2025/Til hjemmeside/Upload_efter_offentliggørelse/"/>
    </mc:Choice>
  </mc:AlternateContent>
  <xr:revisionPtr revIDLastSave="783" documentId="8_{480F5CFD-C6C2-4320-B74B-7DCDC99044E8}" xr6:coauthVersionLast="47" xr6:coauthVersionMax="47" xr10:uidLastSave="{82B2A3E1-AB64-490E-96ED-8BFE25BE058D}"/>
  <bookViews>
    <workbookView xWindow="28680" yWindow="-120" windowWidth="25440" windowHeight="15270" tabRatio="879" firstSheet="1" activeTab="1" xr2:uid="{00000000-000D-0000-FFFF-FFFF00000000}"/>
  </bookViews>
  <sheets>
    <sheet name="Disclaimer" sheetId="13" state="hidden" r:id="rId1"/>
    <sheet name="Introduction" sheetId="5" r:id="rId2"/>
    <sheet name="Completion Instructions" sheetId="6" state="hidden" r:id="rId3"/>
    <sheet name="FAQ" sheetId="7" state="hidden" r:id="rId4"/>
    <sheet name="A. HTT General" sheetId="8" r:id="rId5"/>
    <sheet name="B3. HTT Shipping Assets" sheetId="11" r:id="rId6"/>
    <sheet name="C. HTT Harmonised Glossary" sheetId="12" r:id="rId7"/>
    <sheet name="D. NTT Frontpage" sheetId="27" r:id="rId8"/>
    <sheet name="NTT Contents" sheetId="28" r:id="rId9"/>
    <sheet name="Tabel A - General Issuer Detail" sheetId="29" r:id="rId10"/>
    <sheet name="G1-G4 - Cover pool inform." sheetId="30" r:id="rId11"/>
    <sheet name="Table 1-3 - Lending" sheetId="31" r:id="rId12"/>
    <sheet name="Table 4 - LTV" sheetId="32" r:id="rId13"/>
    <sheet name="Table 5 - Region - Ship type" sheetId="33" r:id="rId14"/>
    <sheet name="Table 6-8 - Lending by loan" sheetId="34" r:id="rId15"/>
    <sheet name="Table 9-13 - Lending" sheetId="35" r:id="rId16"/>
    <sheet name="X1 Key Concepts" sheetId="36" r:id="rId17"/>
    <sheet name="X2 Key Concepts" sheetId="37" r:id="rId18"/>
    <sheet name="X3 - General explanation" sheetId="38" r:id="rId19"/>
    <sheet name="E. Optional ECB-ECAIs data" sheetId="26" r:id="rId20"/>
  </sheets>
  <definedNames>
    <definedName name="_xlnm._FilterDatabase" localSheetId="4" hidden="1">'A. HTT General'!$L$112:$L$126</definedName>
    <definedName name="acceptable_use_policy" localSheetId="0">Disclaimer!#REF!</definedName>
    <definedName name="general_tc" localSheetId="0">Disclaimer!$A$61</definedName>
    <definedName name="_xlnm.Print_Area" localSheetId="4">'A. HTT General'!$A$1:$G$365</definedName>
    <definedName name="_xlnm.Print_Area" localSheetId="5">'B3. HTT Shipping Assets'!$A$1:$G$211</definedName>
    <definedName name="_xlnm.Print_Area" localSheetId="6">'C. HTT Harmonised Glossary'!$A$1:$C$57</definedName>
    <definedName name="_xlnm.Print_Area" localSheetId="2">'Completion Instructions'!$B$2:$J$73</definedName>
    <definedName name="_xlnm.Print_Area" localSheetId="7">'D. NTT Frontpage'!$A$1:$F$37</definedName>
    <definedName name="_xlnm.Print_Area" localSheetId="0">Disclaimer!$A$1:$A$170</definedName>
    <definedName name="_xlnm.Print_Area" localSheetId="19">'E. Optional ECB-ECAIs data'!$A$2:$G$72</definedName>
    <definedName name="_xlnm.Print_Area" localSheetId="3">FAQ!$A$1:$C$28</definedName>
    <definedName name="_xlnm.Print_Area" localSheetId="10">'G1-G4 - Cover pool inform.'!$A$1:$L$132</definedName>
    <definedName name="_xlnm.Print_Area" localSheetId="1">Introduction!$B$2:$J$39</definedName>
    <definedName name="_xlnm.Print_Area" localSheetId="8">'NTT Contents'!$A$1:$F$77</definedName>
    <definedName name="_xlnm.Print_Area" localSheetId="11">'Table 1-3 - Lending'!$A$1:$P$51</definedName>
    <definedName name="_xlnm.Print_Area" localSheetId="12">'Table 4 - LTV'!$A$1:$L$178</definedName>
    <definedName name="_xlnm.Print_Area" localSheetId="13">'Table 5 - Region - Ship type'!$A$1:$O$112</definedName>
    <definedName name="_xlnm.Print_Area" localSheetId="14">'Table 6-8 - Lending by loan'!$A$1:$P$105</definedName>
    <definedName name="_xlnm.Print_Area" localSheetId="15">'Table 9-13 - Lending'!$A$1:$P$154</definedName>
    <definedName name="_xlnm.Print_Area" localSheetId="16">'X1 Key Concepts'!$A$1:$D$46</definedName>
    <definedName name="_xlnm.Print_Titles" localSheetId="0">Disclaimer!$2:$2</definedName>
    <definedName name="_xlnm.Print_Titles" localSheetId="3">FAQ!$4:$4</definedName>
    <definedName name="privacy_policy" localSheetId="0">Disclaimer!$A$136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30" l="1"/>
  <c r="C209" i="8" l="1"/>
  <c r="F207" i="8" s="1"/>
  <c r="C229" i="8"/>
  <c r="C47" i="8"/>
  <c r="D45" i="8" l="1"/>
  <c r="G293" i="8"/>
  <c r="F293" i="8"/>
  <c r="F307" i="8"/>
  <c r="F295" i="8"/>
  <c r="C58" i="11" l="1"/>
  <c r="C54" i="11"/>
  <c r="C26" i="11"/>
  <c r="C58" i="8" l="1"/>
  <c r="G227" i="8" l="1"/>
  <c r="F227" i="8"/>
  <c r="G226" i="8"/>
  <c r="F226" i="8"/>
  <c r="G225" i="8"/>
  <c r="F225" i="8"/>
  <c r="G224" i="8"/>
  <c r="F224" i="8"/>
  <c r="G223" i="8"/>
  <c r="F223" i="8"/>
  <c r="G222" i="8"/>
  <c r="F222" i="8"/>
  <c r="G221" i="8"/>
  <c r="F221" i="8"/>
  <c r="G219" i="8"/>
  <c r="F219" i="8"/>
  <c r="G218" i="8"/>
  <c r="F218" i="8"/>
  <c r="G217" i="8"/>
  <c r="F217" i="8"/>
  <c r="D307" i="8"/>
  <c r="D291" i="8"/>
  <c r="C291" i="8"/>
  <c r="C295" i="8"/>
  <c r="D293" i="8"/>
  <c r="C307" i="8"/>
  <c r="D295" i="8"/>
  <c r="C293"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304" i="8"/>
  <c r="C303" i="8"/>
  <c r="C302" i="8"/>
  <c r="C298" i="8"/>
  <c r="C297" i="8"/>
  <c r="C296" i="8"/>
  <c r="C292" i="8"/>
  <c r="C289" i="8"/>
  <c r="C220" i="8"/>
  <c r="C167" i="8"/>
  <c r="D157" i="8"/>
  <c r="C157" i="8"/>
  <c r="D131" i="8"/>
  <c r="C131" i="8"/>
  <c r="D100" i="8"/>
  <c r="C100" i="8"/>
  <c r="D77" i="8"/>
  <c r="G80" i="8" s="1"/>
  <c r="C77" i="8"/>
  <c r="F142" i="8" l="1"/>
  <c r="F148" i="8"/>
  <c r="F154" i="8"/>
  <c r="F161" i="8"/>
  <c r="F143" i="8"/>
  <c r="F149" i="8"/>
  <c r="F155" i="8"/>
  <c r="F162" i="8"/>
  <c r="F144" i="8"/>
  <c r="F150" i="8"/>
  <c r="F156" i="8"/>
  <c r="F145" i="8"/>
  <c r="F151" i="8"/>
  <c r="F158" i="8"/>
  <c r="F146" i="8"/>
  <c r="F152" i="8"/>
  <c r="F159" i="8"/>
  <c r="F147" i="8"/>
  <c r="F153" i="8"/>
  <c r="F160" i="8"/>
  <c r="G146" i="8"/>
  <c r="G152" i="8"/>
  <c r="G159" i="8"/>
  <c r="G147" i="8"/>
  <c r="G153" i="8"/>
  <c r="G160" i="8"/>
  <c r="G142" i="8"/>
  <c r="G148" i="8"/>
  <c r="G154" i="8"/>
  <c r="G161" i="8"/>
  <c r="G143" i="8"/>
  <c r="G149" i="8"/>
  <c r="G155" i="8"/>
  <c r="G162" i="8"/>
  <c r="G150" i="8"/>
  <c r="G156" i="8"/>
  <c r="G145" i="8"/>
  <c r="G151" i="8"/>
  <c r="G158" i="8"/>
  <c r="G144" i="8"/>
  <c r="F132" i="8"/>
  <c r="F118" i="8"/>
  <c r="F133" i="8"/>
  <c r="F119" i="8"/>
  <c r="F121" i="8"/>
  <c r="F120" i="8"/>
  <c r="F122" i="8"/>
  <c r="F135" i="8"/>
  <c r="F126" i="8"/>
  <c r="F128" i="8"/>
  <c r="F130" i="8"/>
  <c r="F117" i="8"/>
  <c r="F134" i="8"/>
  <c r="F123" i="8"/>
  <c r="F136" i="8"/>
  <c r="F124" i="8"/>
  <c r="F125" i="8"/>
  <c r="F127" i="8"/>
  <c r="F129" i="8"/>
  <c r="F198" i="8"/>
  <c r="F208" i="8"/>
  <c r="F206" i="8"/>
  <c r="G126" i="8"/>
  <c r="G133" i="8"/>
  <c r="G123" i="8"/>
  <c r="G124" i="8"/>
  <c r="G132" i="8"/>
  <c r="G121" i="8"/>
  <c r="G127" i="8"/>
  <c r="G134" i="8"/>
  <c r="G122" i="8"/>
  <c r="G128" i="8"/>
  <c r="G135" i="8"/>
  <c r="G129" i="8"/>
  <c r="G136" i="8"/>
  <c r="G130" i="8"/>
  <c r="G125" i="8"/>
  <c r="G117" i="8"/>
  <c r="G118" i="8"/>
  <c r="G120" i="8"/>
  <c r="G119" i="8"/>
  <c r="G126" i="11"/>
  <c r="G134" i="11"/>
  <c r="G136" i="11"/>
  <c r="G124" i="11"/>
  <c r="F153" i="11"/>
  <c r="G171" i="11"/>
  <c r="G120" i="11"/>
  <c r="G128" i="11"/>
  <c r="G138" i="11"/>
  <c r="G122" i="11"/>
  <c r="G130" i="11"/>
  <c r="G142" i="11"/>
  <c r="F99" i="8"/>
  <c r="F95" i="8"/>
  <c r="F98" i="8"/>
  <c r="F94" i="8"/>
  <c r="F97" i="8"/>
  <c r="F96" i="8"/>
  <c r="F141" i="8"/>
  <c r="F140" i="8"/>
  <c r="F139" i="8"/>
  <c r="F138" i="8"/>
  <c r="F54" i="8"/>
  <c r="F55" i="8"/>
  <c r="F62" i="8"/>
  <c r="F60" i="8"/>
  <c r="F63" i="8"/>
  <c r="F59" i="8"/>
  <c r="F64" i="8"/>
  <c r="F61" i="8"/>
  <c r="F56" i="8"/>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G73" i="8"/>
  <c r="G132" i="11"/>
  <c r="F120" i="11"/>
  <c r="F122" i="11"/>
  <c r="F124" i="11"/>
  <c r="F126" i="11"/>
  <c r="F128" i="11"/>
  <c r="F130" i="11"/>
  <c r="F132" i="11"/>
  <c r="F134" i="11"/>
  <c r="F136" i="11"/>
  <c r="F138" i="11"/>
  <c r="F140" i="11"/>
  <c r="G149" i="11"/>
  <c r="F171" i="11"/>
  <c r="G82" i="8"/>
  <c r="G105" i="8"/>
  <c r="G75" i="8"/>
  <c r="G71" i="8"/>
  <c r="G78" i="8"/>
  <c r="G101" i="8"/>
  <c r="G167" i="8"/>
  <c r="G86" i="8"/>
  <c r="G81" i="8"/>
  <c r="G79" i="8"/>
  <c r="G76" i="8"/>
  <c r="G74" i="8"/>
  <c r="G72" i="8"/>
  <c r="G70" i="8"/>
  <c r="G87" i="8"/>
  <c r="G104" i="8"/>
  <c r="G102" i="8"/>
  <c r="G220" i="8"/>
  <c r="F163" i="11"/>
  <c r="F161" i="11"/>
  <c r="F159" i="11"/>
  <c r="F156" i="11"/>
  <c r="F154" i="11"/>
  <c r="F152" i="11"/>
  <c r="F150" i="11"/>
  <c r="F160" i="11"/>
  <c r="F185" i="11"/>
  <c r="F183" i="11"/>
  <c r="F181" i="11"/>
  <c r="F178" i="11"/>
  <c r="F176" i="11"/>
  <c r="F174" i="11"/>
  <c r="F172" i="11"/>
  <c r="F182" i="11"/>
  <c r="G163" i="11"/>
  <c r="G161" i="11"/>
  <c r="G159" i="11"/>
  <c r="G156" i="11"/>
  <c r="G154" i="11"/>
  <c r="G152" i="11"/>
  <c r="G150" i="11"/>
  <c r="G160" i="11"/>
  <c r="G185" i="11"/>
  <c r="G183" i="11"/>
  <c r="G181" i="11"/>
  <c r="G178" i="11"/>
  <c r="G176" i="11"/>
  <c r="G174" i="11"/>
  <c r="G172" i="11"/>
  <c r="G182" i="11"/>
  <c r="F143" i="11"/>
  <c r="F141" i="11"/>
  <c r="F139" i="11"/>
  <c r="F137" i="11"/>
  <c r="F135" i="11"/>
  <c r="F133" i="11"/>
  <c r="F131" i="11"/>
  <c r="F129" i="11"/>
  <c r="F127" i="11"/>
  <c r="F125" i="11"/>
  <c r="F123" i="11"/>
  <c r="F121" i="11"/>
  <c r="F151" i="11"/>
  <c r="F155" i="11"/>
  <c r="F158" i="11"/>
  <c r="F162" i="11"/>
  <c r="F173" i="11"/>
  <c r="F177" i="11"/>
  <c r="F180" i="11"/>
  <c r="F184" i="11"/>
  <c r="G143" i="11"/>
  <c r="G141" i="11"/>
  <c r="G139" i="11"/>
  <c r="G137" i="11"/>
  <c r="G135" i="11"/>
  <c r="G133" i="11"/>
  <c r="G131" i="11"/>
  <c r="G129" i="11"/>
  <c r="G127" i="11"/>
  <c r="G125" i="11"/>
  <c r="G123" i="11"/>
  <c r="G121" i="11"/>
  <c r="G151" i="11"/>
  <c r="G155" i="11"/>
  <c r="G158" i="11"/>
  <c r="G162" i="11"/>
  <c r="G173" i="11"/>
  <c r="G177" i="11"/>
  <c r="G180" i="11"/>
  <c r="G184" i="11"/>
  <c r="G157" i="8" l="1"/>
  <c r="F157" i="8"/>
  <c r="F131" i="8"/>
  <c r="F209" i="8"/>
  <c r="G131" i="8"/>
  <c r="G144" i="11"/>
  <c r="F167" i="8"/>
  <c r="F77" i="8"/>
  <c r="F100" i="8"/>
  <c r="F58" i="8"/>
  <c r="F144" i="11"/>
  <c r="G157" i="11"/>
  <c r="F179" i="11"/>
  <c r="F157" i="11"/>
  <c r="G179" i="11"/>
  <c r="G100" i="8"/>
  <c r="G77" i="8"/>
</calcChain>
</file>

<file path=xl/sharedStrings.xml><?xml version="1.0" encoding="utf-8"?>
<sst xmlns="http://schemas.openxmlformats.org/spreadsheetml/2006/main" count="3546" uniqueCount="1926">
  <si>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</si>
  <si>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</si>
  <si>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</si>
  <si>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</si>
  <si>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</si>
  <si>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</si>
  <si>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</si>
  <si>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</si>
  <si>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</si>
  <si>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</si>
  <si>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</si>
  <si>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</si>
  <si>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</si>
  <si>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</si>
  <si>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</si>
  <si>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</si>
  <si>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</si>
  <si>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</si>
  <si>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</si>
  <si>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</si>
  <si>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</si>
  <si>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</si>
  <si>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</si>
  <si>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</si>
  <si>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</si>
  <si>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</si>
  <si>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</si>
  <si>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</si>
  <si>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</si>
  <si>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</si>
  <si>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</si>
  <si>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</si>
  <si>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</si>
  <si>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</si>
  <si>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</si>
  <si>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</si>
  <si>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</si>
  <si>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</si>
  <si>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</si>
  <si>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</si>
  <si>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</si>
  <si>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</si>
  <si>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</si>
  <si>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</si>
  <si>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</si>
  <si>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</si>
  <si>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</si>
  <si>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</si>
  <si>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</si>
  <si>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</si>
  <si>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</si>
  <si>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</si>
  <si>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</si>
  <si>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</si>
  <si>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</si>
  <si>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</si>
  <si>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</si>
  <si>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</si>
  <si>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</si>
  <si>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</si>
  <si>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</si>
  <si>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</si>
  <si>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</si>
  <si>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</si>
  <si>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</si>
  <si>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</si>
  <si>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</si>
  <si>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</si>
  <si>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</si>
  <si>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</si>
  <si>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</si>
  <si>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</si>
  <si>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</si>
  <si>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</si>
  <si>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</si>
  <si>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</si>
  <si>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</si>
  <si>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</si>
  <si>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</si>
  <si>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</si>
  <si>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</si>
  <si>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</si>
  <si>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</si>
  <si>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</si>
  <si>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</si>
  <si>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</si>
  <si>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</si>
  <si>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</si>
  <si>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</si>
  <si>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</si>
  <si>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</si>
  <si>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</si>
  <si>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</si>
  <si>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</si>
  <si>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</si>
  <si>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</si>
  <si>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</si>
  <si>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</si>
  <si>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</si>
  <si>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</si>
  <si>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</si>
  <si>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</si>
  <si>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</si>
  <si>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</si>
  <si>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</si>
  <si>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</si>
  <si>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</si>
  <si>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</si>
  <si>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</si>
  <si>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</si>
  <si>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</si>
  <si>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</si>
  <si>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</si>
  <si>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</si>
  <si>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</si>
  <si>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</si>
  <si>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</si>
  <si>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</si>
  <si>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</si>
  <si>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</si>
  <si>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</si>
  <si>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</si>
  <si>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</si>
  <si>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</si>
  <si>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</si>
  <si>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</si>
  <si>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</si>
  <si>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</si>
  <si>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</si>
  <si>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</si>
  <si>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</si>
  <si>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</si>
  <si>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</si>
  <si>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</si>
  <si>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</si>
  <si>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</si>
  <si>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</si>
  <si>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</si>
  <si>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</si>
  <si>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</si>
  <si>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</si>
  <si>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</si>
  <si>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</si>
  <si>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</si>
  <si>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</si>
  <si>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</si>
  <si>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</si>
  <si>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</si>
  <si>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</si>
  <si>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</si>
  <si>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</si>
  <si>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</si>
  <si>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</si>
  <si>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</si>
  <si>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</si>
  <si>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</si>
  <si>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</si>
  <si>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</si>
  <si>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</si>
  <si>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</si>
  <si>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</si>
  <si>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</si>
  <si>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</si>
  <si>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Index</t>
  </si>
  <si>
    <t>Worksheet A: HTT General</t>
  </si>
  <si>
    <t>Tab 1: Harmonised Transparency Template</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</si>
  <si>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</si>
  <si>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</si>
  <si>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</si>
  <si>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</si>
  <si>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</si>
  <si>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</si>
  <si>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</si>
  <si>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Completion Instructions</t>
  </si>
  <si>
    <t>Please delete this tab once you have completed this file</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</si>
  <si>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</si>
  <si>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</si>
  <si>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</si>
  <si>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</si>
  <si>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</si>
  <si>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</si>
  <si>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</si>
  <si>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</si>
  <si>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</si>
  <si>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</si>
  <si>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</si>
  <si>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</si>
  <si>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</si>
  <si>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</si>
  <si>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</si>
  <si>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</si>
  <si>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</si>
  <si>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</si>
  <si>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</si>
  <si>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</si>
  <si>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</si>
  <si>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</si>
  <si>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</si>
  <si>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</si>
  <si>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</si>
  <si>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</si>
  <si>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</si>
  <si>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</si>
  <si>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</si>
  <si>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</si>
  <si>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</si>
  <si>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2025</t>
  </si>
  <si>
    <t xml:space="preserve">Here below the list of updates of HTT 2025 with respect to HTT 2024 agreed during meeting of the Label Committee of 10 September 2024. </t>
  </si>
  <si>
    <r>
      <t>0. All worksheets:</t>
    </r>
    <r>
      <rPr>
        <sz val="9"/>
        <color theme="1"/>
        <rFont val="Verdana"/>
        <family val="2"/>
      </rPr>
      <t xml:space="preserve"> Update the year of the HTT template next to the title of each</t>
    </r>
  </si>
  <si>
    <r>
      <t xml:space="preserve">1. Worksheet "FAQ": </t>
    </r>
    <r>
      <rPr>
        <sz val="9"/>
        <color theme="1"/>
        <rFont val="Verdana"/>
        <family val="2"/>
      </rPr>
      <t>Addition of a new no data specification, ND4, indicating no data when the information is confidential</t>
    </r>
  </si>
  <si>
    <r>
      <t xml:space="preserve">2. Worksheet "FAQ": </t>
    </r>
    <r>
      <rPr>
        <sz val="9"/>
        <color theme="1"/>
        <rFont val="Verdana"/>
        <family val="2"/>
      </rPr>
      <t>Addition of explanation on the FIGI number</t>
    </r>
  </si>
  <si>
    <r>
      <t>3. Worksheet “A. HTT General”:</t>
    </r>
    <r>
      <rPr>
        <sz val="9"/>
        <color theme="1"/>
        <rFont val="Verdana"/>
        <family val="2"/>
      </rPr>
      <t xml:space="preserve"> Section 1. Basic Fact: New row 19 containing the Cover Pool’s FIGI Identifier (non-mandatory) </t>
    </r>
  </si>
  <si>
    <r>
      <t xml:space="preserve">4. Worksheet “A. HTT General”: </t>
    </r>
    <r>
      <rPr>
        <sz val="9"/>
        <color theme="1"/>
        <rFont val="Verdana"/>
        <family val="2"/>
      </rPr>
      <t xml:space="preserve">Section 2 Regulatory Summary: Correction of </t>
    </r>
    <r>
      <rPr>
        <b/>
        <u/>
        <sz val="9"/>
        <color theme="1"/>
        <rFont val="Verdana"/>
        <family val="2"/>
      </rPr>
      <t>jursdiction</t>
    </r>
    <r>
      <rPr>
        <sz val="9"/>
        <color theme="1"/>
        <rFont val="Verdana"/>
        <family val="2"/>
      </rPr>
      <t xml:space="preserve"> with jurisdiction</t>
    </r>
  </si>
  <si>
    <r>
      <t xml:space="preserve">5. Worksheet “A. HTT General”: </t>
    </r>
    <r>
      <rPr>
        <sz val="9"/>
        <color theme="1"/>
        <rFont val="Verdana"/>
        <family val="2"/>
      </rPr>
      <t>Section 3.6 addition of NZD among the possible currencies</t>
    </r>
  </si>
  <si>
    <r>
      <t>6. Worksheet “A. HTT General”:</t>
    </r>
    <r>
      <rPr>
        <sz val="9"/>
        <color theme="1"/>
        <rFont val="Verdana"/>
        <family val="2"/>
      </rPr>
      <t xml:space="preserve"> Section 3.7 addition of NZD among the possible currencies</t>
    </r>
  </si>
  <si>
    <r>
      <t xml:space="preserve">8. Worksheet “A. HTT General”: </t>
    </r>
    <r>
      <rPr>
        <sz val="9"/>
        <color theme="1"/>
        <rFont val="Verdana"/>
        <family val="2"/>
      </rPr>
      <t xml:space="preserve">Section 3.10 addition of the United Kingdom among the countries for the Substitute Assets following Brexit, Row 198 </t>
    </r>
  </si>
  <si>
    <r>
      <t xml:space="preserve">7. Worksheet “A. HTT General”: </t>
    </r>
    <r>
      <rPr>
        <sz val="9"/>
        <color theme="1"/>
        <rFont val="Verdana"/>
        <family val="2"/>
      </rPr>
      <t xml:space="preserve">Link C229 to C30 for consistency </t>
    </r>
  </si>
  <si>
    <r>
      <t xml:space="preserve">9. Worksheet “B1. HTT Mortgage Assets”: </t>
    </r>
    <r>
      <rPr>
        <sz val="9"/>
        <color theme="1"/>
        <rFont val="Verdana"/>
        <family val="2"/>
      </rPr>
      <t>Section 7.5 Unify the percentages and highlight the sub-total for the main Country of origin</t>
    </r>
  </si>
  <si>
    <r>
      <t xml:space="preserve">10. Worksheet “B1. HTT Mortgage Assets”: </t>
    </r>
    <r>
      <rPr>
        <sz val="9"/>
        <color theme="1"/>
        <rFont val="Verdana"/>
        <family val="2"/>
      </rPr>
      <t>Section 7.4 Unify the percentages and highlight the EU, EEA and Other sub-totals</t>
    </r>
  </si>
  <si>
    <r>
      <t xml:space="preserve">11. Worksheets “B1. HTT Mortgage Assets", "F1. Sustainable M data": </t>
    </r>
    <r>
      <rPr>
        <sz val="9"/>
        <color theme="1"/>
        <rFont val="Verdana"/>
        <family val="2"/>
      </rPr>
      <t>Sections 20 and 29 "CO2 Emission" Take “no data” line out and insert on the RHS a new column indicating the % of dwellings with no CO2 data</t>
    </r>
  </si>
  <si>
    <r>
      <t xml:space="preserve">12. Worksheet “B3. HTT Shipping Assets", "F1. Sustainable M data": </t>
    </r>
    <r>
      <rPr>
        <sz val="9"/>
        <color theme="1"/>
        <rFont val="Verdana"/>
        <family val="2"/>
      </rPr>
      <t>Sections 6 and 8</t>
    </r>
    <r>
      <rPr>
        <b/>
        <sz val="9"/>
        <color theme="1"/>
        <rFont val="Verdana"/>
        <family val="2"/>
      </rPr>
      <t xml:space="preserve"> </t>
    </r>
    <r>
      <rPr>
        <sz val="9"/>
        <color theme="1"/>
        <rFont val="Verdana"/>
        <family val="2"/>
      </rPr>
      <t xml:space="preserve">unify the seasoning brackets </t>
    </r>
  </si>
  <si>
    <r>
      <t xml:space="preserve">13. Worksheet "F1. Sustainable M data": </t>
    </r>
    <r>
      <rPr>
        <sz val="9"/>
        <color theme="1"/>
        <rFont val="Verdana"/>
        <family val="2"/>
      </rPr>
      <t>Section 9 addition of Defaulted Loans pursuant to art. 178 CRR to the NPLs section</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</si>
  <si>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</si>
  <si>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</si>
  <si>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</si>
  <si>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</si>
  <si>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</si>
  <si>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</si>
  <si>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</si>
  <si>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</si>
  <si>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</si>
  <si>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</si>
  <si>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</si>
  <si>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</si>
  <si>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</si>
  <si>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</si>
  <si>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</si>
  <si>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</si>
  <si>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</si>
  <si>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</si>
  <si>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</si>
  <si>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</si>
  <si>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</si>
  <si>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</si>
  <si>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</si>
  <si>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</si>
  <si>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</si>
  <si>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</si>
  <si>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</si>
  <si>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</si>
  <si>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</si>
  <si>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</si>
  <si>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</si>
  <si>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</si>
  <si>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</si>
  <si>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</si>
  <si>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</si>
  <si>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</si>
  <si>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</si>
  <si>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</si>
  <si>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</si>
  <si>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</si>
  <si>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</si>
  <si>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</si>
  <si>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</si>
  <si>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</si>
  <si>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</si>
  <si>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</si>
  <si>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</si>
  <si>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</si>
  <si>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</si>
  <si>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 xml:space="preserve">A. Harmonised Transparency Template - General Information </t>
  </si>
  <si>
    <t>HTT 2025</t>
  </si>
  <si>
    <t>Reporting in Domestic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</si>
  <si>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</si>
  <si>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</si>
  <si>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</si>
  <si>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</si>
  <si>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</si>
  <si>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</si>
  <si>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</si>
  <si>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</si>
  <si>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</si>
  <si>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</si>
  <si>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</si>
  <si>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</si>
  <si>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</si>
  <si>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</si>
  <si>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</si>
  <si>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</si>
  <si>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</si>
  <si>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</si>
  <si>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</si>
  <si>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</si>
  <si>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</si>
  <si>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</si>
  <si>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</si>
  <si>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</si>
  <si>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</si>
  <si>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</si>
  <si>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</si>
  <si>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</si>
  <si>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</si>
  <si>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</si>
  <si>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</si>
  <si>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</si>
  <si>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</si>
  <si>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</si>
  <si>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</si>
  <si>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</si>
  <si>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</si>
  <si>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</si>
  <si>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</si>
  <si>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</si>
  <si>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</si>
  <si>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</si>
  <si>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</si>
  <si>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</si>
  <si>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</si>
  <si>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</si>
  <si>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</si>
  <si>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</si>
  <si>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</si>
  <si>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</si>
  <si>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</si>
  <si>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</si>
  <si>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</si>
  <si>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</si>
  <si>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</si>
  <si>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</si>
  <si>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</si>
  <si>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</si>
  <si>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</si>
  <si>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</si>
  <si>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</si>
  <si>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</si>
  <si>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</si>
  <si>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</si>
  <si>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</si>
  <si>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</si>
  <si>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</si>
  <si>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</si>
  <si>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</si>
  <si>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</si>
  <si>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</si>
  <si>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</si>
  <si>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</si>
  <si>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</si>
  <si>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</si>
  <si>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</si>
  <si>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</si>
  <si>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</si>
  <si>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</si>
  <si>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</si>
  <si>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</si>
  <si>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</si>
  <si>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</si>
  <si>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</si>
  <si>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</si>
  <si>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</si>
  <si>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</si>
  <si>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</si>
  <si>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</si>
  <si>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</si>
  <si>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</si>
  <si>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</si>
  <si>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</si>
  <si>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</si>
  <si>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</si>
  <si>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</si>
  <si>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</si>
  <si>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</si>
  <si>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</si>
  <si>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</si>
  <si>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</si>
  <si>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</si>
  <si>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</si>
  <si>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</si>
  <si>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</si>
  <si>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</si>
  <si>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</si>
  <si>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</si>
  <si>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</si>
  <si>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</si>
  <si>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</si>
  <si>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</si>
  <si>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</si>
  <si>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</si>
  <si>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</si>
  <si>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</si>
  <si>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</si>
  <si>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</si>
  <si>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</si>
  <si>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</si>
  <si>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</si>
  <si>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</si>
  <si>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</si>
  <si>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</si>
  <si>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</si>
  <si>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</si>
  <si>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</si>
  <si>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</si>
  <si>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</si>
  <si>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</si>
  <si>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</si>
  <si>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</si>
  <si>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</si>
  <si>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</si>
  <si>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</si>
  <si>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</si>
  <si>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</si>
  <si>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</si>
  <si>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</si>
  <si>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</si>
  <si>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</si>
  <si>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</si>
  <si>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</si>
  <si>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</si>
  <si>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</si>
  <si>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</si>
  <si>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</si>
  <si>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</si>
  <si>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</si>
  <si>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</si>
  <si>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</si>
  <si>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</si>
  <si>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</si>
  <si>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</si>
  <si>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</si>
  <si>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</si>
  <si>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</si>
  <si>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</si>
  <si>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</si>
  <si>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</si>
  <si>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</si>
  <si>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</si>
  <si>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</si>
  <si>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</si>
  <si>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</si>
  <si>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</si>
  <si>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</si>
  <si>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</si>
  <si>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</si>
  <si>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</si>
  <si>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</si>
  <si>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</si>
  <si>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</si>
  <si>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</si>
  <si>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</si>
  <si>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</si>
  <si>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</si>
  <si>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</si>
  <si>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</si>
  <si>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</si>
  <si>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</si>
  <si>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</si>
  <si>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</si>
  <si>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</si>
  <si>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</si>
  <si>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</si>
  <si>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</si>
  <si>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</si>
  <si>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</si>
  <si>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</si>
  <si>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</si>
  <si>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</si>
  <si>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</si>
  <si>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</si>
  <si>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</si>
  <si>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</si>
  <si>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</si>
  <si>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</si>
  <si>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</si>
  <si>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</si>
  <si>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</si>
  <si>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</si>
  <si>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</si>
  <si>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</si>
  <si>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</si>
  <si>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</si>
  <si>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</si>
  <si>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</si>
  <si>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</si>
  <si>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</si>
  <si>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</si>
  <si>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</si>
  <si>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</si>
  <si>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</si>
  <si>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</si>
  <si>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</si>
  <si>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</si>
  <si>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</si>
  <si>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</si>
  <si>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</si>
  <si>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</si>
  <si>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</si>
  <si>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</si>
  <si>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</si>
  <si>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</si>
  <si>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</si>
  <si>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</si>
  <si>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</si>
  <si>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</si>
  <si>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</si>
  <si>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</si>
  <si>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</si>
  <si>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</si>
  <si>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</si>
  <si>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</si>
  <si>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</si>
  <si>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</si>
  <si>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</si>
  <si>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</si>
  <si>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</si>
  <si>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</si>
  <si>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</si>
  <si>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</si>
  <si>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</si>
  <si>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</si>
  <si>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</si>
  <si>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</si>
  <si>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</si>
  <si>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</si>
  <si>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</si>
  <si>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</si>
  <si>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</si>
  <si>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</si>
  <si>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</si>
  <si>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</si>
  <si>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</si>
  <si>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</si>
  <si>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</si>
  <si>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</si>
  <si>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</si>
  <si>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</si>
  <si>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</si>
  <si>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</si>
  <si>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</si>
  <si>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</si>
  <si>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</si>
  <si>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</si>
  <si>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</si>
  <si>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</si>
  <si>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</si>
  <si>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</si>
  <si>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</si>
  <si>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</si>
  <si>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</si>
  <si>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</si>
  <si>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</si>
  <si>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</si>
  <si>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</si>
  <si>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</si>
  <si>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</si>
  <si>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</si>
  <si>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</si>
  <si>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</si>
  <si>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</si>
  <si>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</si>
  <si>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</si>
  <si>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</si>
  <si>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</si>
  <si>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</si>
  <si>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</si>
  <si>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</si>
  <si>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</si>
  <si>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</si>
  <si>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</si>
  <si>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</si>
  <si>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</si>
  <si>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</si>
  <si>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</si>
  <si>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</si>
  <si>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</si>
  <si>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</si>
  <si>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</si>
  <si>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</si>
  <si>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</si>
  <si>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</si>
  <si>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</si>
  <si>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</si>
  <si>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</si>
  <si>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</si>
  <si>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</si>
  <si>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</si>
  <si>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</si>
  <si>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</si>
  <si>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</si>
  <si>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</si>
  <si>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</si>
  <si>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</si>
  <si>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</si>
  <si>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</si>
  <si>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</si>
  <si>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</si>
  <si>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</si>
  <si>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</si>
  <si>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</si>
  <si>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</si>
  <si>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</si>
  <si>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</si>
  <si>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</si>
  <si>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</si>
  <si>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</si>
  <si>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</si>
  <si>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</si>
  <si>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</si>
  <si>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</si>
  <si>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</si>
  <si>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</si>
  <si>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</si>
  <si>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</si>
  <si>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</si>
  <si>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</si>
  <si>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</si>
  <si>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</si>
  <si>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</si>
  <si>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</si>
  <si>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</si>
  <si>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</si>
  <si>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</si>
  <si>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</si>
  <si>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</si>
  <si>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</si>
  <si>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</si>
  <si>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</si>
  <si>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</si>
  <si>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scheme val="minor"/>
      </rPr>
      <t>ustainable assets not present in the cover pool</t>
    </r>
    <r>
      <rPr>
        <sz val="11"/>
        <rFont val="Calibri"/>
        <family val="2"/>
        <scheme val="minor"/>
      </rPr>
      <t>?</t>
    </r>
  </si>
  <si>
    <t>[Yes/No]</t>
  </si>
  <si>
    <t>G.3.14.2</t>
  </si>
  <si>
    <t>Who has provided Second Party Opinion</t>
  </si>
  <si>
    <t>G.3.14.3</t>
  </si>
  <si>
    <t xml:space="preserve">Further details on proceeds strategy </t>
  </si>
  <si>
    <t>[link/glossary entry]</t>
  </si>
  <si>
    <t>G.3.14.4</t>
  </si>
  <si>
    <r>
      <t xml:space="preserve">Is sustainability based on </t>
    </r>
    <r>
      <rPr>
        <b/>
        <sz val="11"/>
        <rFont val="Calibri"/>
        <family val="2"/>
        <scheme val="minor"/>
      </rPr>
      <t>sustainable collateral assets present in the cover pool</t>
    </r>
    <r>
      <rPr>
        <sz val="11"/>
        <rFont val="Calibri"/>
        <family val="2"/>
        <scheme val="minor"/>
      </rPr>
      <t>?</t>
    </r>
  </si>
  <si>
    <t>G.3.14.5</t>
  </si>
  <si>
    <t>If yes. Further details are available in Tab F</t>
  </si>
  <si>
    <t>F1. Tab</t>
  </si>
  <si>
    <t>F2. Tab</t>
  </si>
  <si>
    <t>G.3.14.6</t>
  </si>
  <si>
    <r>
      <t xml:space="preserve">Is sustainability based on </t>
    </r>
    <r>
      <rPr>
        <b/>
        <sz val="11"/>
        <rFont val="Calibri"/>
        <family val="2"/>
        <scheme val="minor"/>
      </rPr>
      <t>other criteria</t>
    </r>
    <r>
      <rPr>
        <sz val="11"/>
        <rFont val="Calibri"/>
        <family val="2"/>
        <scheme val="minor"/>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</si>
  <si>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</si>
  <si>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</si>
  <si>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</si>
  <si>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</si>
  <si>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</si>
  <si>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</si>
  <si>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</si>
  <si>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</si>
  <si>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</si>
  <si>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</si>
  <si>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</si>
  <si>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</si>
  <si>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</si>
  <si>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</si>
  <si>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</si>
  <si>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</si>
  <si>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</si>
  <si>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</si>
  <si>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</si>
  <si>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</si>
  <si>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</si>
  <si>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</si>
  <si>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</si>
  <si>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</si>
  <si>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</si>
  <si>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</si>
  <si>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</si>
  <si>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</si>
  <si>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</si>
  <si>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</si>
  <si>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</si>
  <si>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</si>
  <si>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</si>
  <si>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</si>
  <si>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</si>
  <si>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</si>
  <si>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</si>
  <si>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</si>
  <si>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</si>
  <si>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</si>
  <si>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</si>
  <si>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</si>
  <si>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</si>
  <si>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</si>
  <si>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</si>
  <si>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</si>
  <si>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</si>
  <si>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</si>
  <si>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</si>
  <si>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[insert here link to the cover pool on the covered bond label website]</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</si>
  <si>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</si>
  <si>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</si>
  <si>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</si>
  <si>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</si>
  <si>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</si>
  <si>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</si>
  <si>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</si>
  <si>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</si>
  <si>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</si>
  <si>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</si>
  <si>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</si>
  <si>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</si>
  <si>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</si>
  <si>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</si>
  <si>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</si>
  <si>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</si>
  <si>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</si>
  <si>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</si>
  <si>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</si>
  <si>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</si>
  <si>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</si>
  <si>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</si>
  <si>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</si>
  <si>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</si>
  <si>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</si>
  <si>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</si>
  <si>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</si>
  <si>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</si>
  <si>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</si>
  <si>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</si>
  <si>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</si>
  <si>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</si>
  <si>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</si>
  <si>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</si>
  <si>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</si>
  <si>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</si>
  <si>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</si>
  <si>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</si>
  <si>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</si>
  <si>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</si>
  <si>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</si>
  <si>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</si>
  <si>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</si>
  <si>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</si>
  <si>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</si>
  <si>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</si>
  <si>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</si>
  <si>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</si>
  <si>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</si>
  <si>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</si>
  <si>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</si>
  <si>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</si>
  <si>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</si>
  <si>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</si>
  <si>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</si>
  <si>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</si>
  <si>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</si>
  <si>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</si>
  <si>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</si>
  <si>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</si>
  <si>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</si>
  <si>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</si>
  <si>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</si>
  <si>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</si>
  <si>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</si>
  <si>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</si>
  <si>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</si>
  <si>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</si>
  <si>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</si>
  <si>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</si>
  <si>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</si>
  <si>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</si>
  <si>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</si>
  <si>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</si>
  <si>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</si>
  <si>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</si>
  <si>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</si>
  <si>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</si>
  <si>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</si>
  <si>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</si>
  <si>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</si>
  <si>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</si>
  <si>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</si>
  <si>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</si>
  <si>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</si>
  <si>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</si>
  <si>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</si>
  <si>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</si>
  <si>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</si>
  <si>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</si>
  <si>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</si>
  <si>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</si>
  <si>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</si>
  <si>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</si>
  <si>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</si>
  <si>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</si>
  <si>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</si>
  <si>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</si>
  <si>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</si>
  <si>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</si>
  <si>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</si>
  <si>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</si>
  <si>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</si>
  <si>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</si>
  <si>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</si>
  <si>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</si>
  <si>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</si>
  <si>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</si>
  <si>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</si>
  <si>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</si>
  <si>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</si>
  <si>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</si>
  <si>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</si>
  <si>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guarantors</t>
  </si>
  <si>
    <t>% Residential Loans</t>
  </si>
  <si>
    <t>% Commercial Loans</t>
  </si>
  <si>
    <t xml:space="preserve">10 largest exposures </t>
  </si>
  <si>
    <t>European Union</t>
  </si>
  <si>
    <t>Austria</t>
  </si>
  <si>
    <t>Belgium</t>
  </si>
  <si>
    <t>Bulgaria</t>
  </si>
  <si>
    <t>Croatia</t>
  </si>
  <si>
    <t>Cyprus</t>
  </si>
  <si>
    <t>Czechia</t>
  </si>
  <si>
    <t>Denmark</t>
  </si>
  <si>
    <t>Estonia</t>
  </si>
  <si>
    <t>Finland</t>
  </si>
  <si>
    <t>France</t>
  </si>
  <si>
    <t>Germany</t>
  </si>
  <si>
    <t>Greece</t>
  </si>
  <si>
    <t>Netherlands</t>
  </si>
  <si>
    <t>Hungary</t>
  </si>
  <si>
    <t>Ireland</t>
  </si>
  <si>
    <t>Italy</t>
  </si>
  <si>
    <t>Latvia</t>
  </si>
  <si>
    <t>Lithuania</t>
  </si>
  <si>
    <t>Luxembourg</t>
  </si>
  <si>
    <t>Malta</t>
  </si>
  <si>
    <t>Poland</t>
  </si>
  <si>
    <t>Portugal</t>
  </si>
  <si>
    <t>Romania</t>
  </si>
  <si>
    <t>Slovakia</t>
  </si>
  <si>
    <t>Slovenia</t>
  </si>
  <si>
    <t>Spain</t>
  </si>
  <si>
    <t>Sweden</t>
  </si>
  <si>
    <t>Iceland</t>
  </si>
  <si>
    <t>Liechtenstein</t>
  </si>
  <si>
    <t>Norway</t>
  </si>
  <si>
    <t>TBC at a country level</t>
  </si>
  <si>
    <t>Fixed rate</t>
  </si>
  <si>
    <t>Floating rate</t>
  </si>
  <si>
    <t>Bullet / interest only</t>
  </si>
  <si>
    <t>Amortising</t>
  </si>
  <si>
    <t>Up to 12months</t>
  </si>
  <si>
    <t>&gt;  12 - ≤ 24 months</t>
  </si>
  <si>
    <t>&gt; 24 - ≤ 36 months</t>
  </si>
  <si>
    <t>&gt; 36 - ≤ 60 months</t>
  </si>
  <si>
    <t>&gt; 60 months</t>
  </si>
  <si>
    <t>% NPLs</t>
  </si>
  <si>
    <t>Defaulted Loans pursuant Art 178 CRR</t>
  </si>
  <si>
    <t>Nominal</t>
  </si>
  <si>
    <t>Number of Loans</t>
  </si>
  <si>
    <t>% No. of Loans</t>
  </si>
  <si>
    <t>Average loan size (000s)</t>
  </si>
  <si>
    <t>By buckets (mn):</t>
  </si>
  <si>
    <t>Weighted Average LTV (%)</t>
  </si>
  <si>
    <t>By LTV buckets (mn):</t>
  </si>
  <si>
    <t>&gt;0 - &lt;=40 %</t>
  </si>
  <si>
    <t>&gt;40 - &lt;=50 %</t>
  </si>
  <si>
    <t>&gt;50 - &lt;=60 %</t>
  </si>
  <si>
    <t>&gt;60 - &lt;=70 %</t>
  </si>
  <si>
    <t>&gt;70 - &lt;=80 %</t>
  </si>
  <si>
    <t>&gt;80 - &lt;=90 %</t>
  </si>
  <si>
    <t>&gt;90 - &lt;=100 %</t>
  </si>
  <si>
    <t>&gt;100%</t>
  </si>
  <si>
    <t>o/w &gt;100 - &lt;=110 %</t>
  </si>
  <si>
    <t>o/w &gt;110 - &lt;=120 %</t>
  </si>
  <si>
    <t>o/w &gt;120 - &lt;=130 %</t>
  </si>
  <si>
    <t>o/w &gt;130 - &lt;=140 %</t>
  </si>
  <si>
    <t>o/w &gt;140 - &lt;=150 %</t>
  </si>
  <si>
    <t>o/w &gt;150 %</t>
  </si>
  <si>
    <t>Agriculture</t>
  </si>
  <si>
    <t>1. General Information</t>
  </si>
  <si>
    <t>% Public Sector Assets</t>
  </si>
  <si>
    <t>Others</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</si>
  <si>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</si>
  <si>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</si>
  <si>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</si>
  <si>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</si>
  <si>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</si>
  <si>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</si>
  <si>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</si>
  <si>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</si>
  <si>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</si>
  <si>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</si>
  <si>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</si>
  <si>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</si>
  <si>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</si>
  <si>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</si>
  <si>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</si>
  <si>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</si>
  <si>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</si>
  <si>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</si>
  <si>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</si>
  <si>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</si>
  <si>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</si>
  <si>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</si>
  <si>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</si>
  <si>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</si>
  <si>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</si>
  <si>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</si>
  <si>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</si>
  <si>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</si>
  <si>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</si>
  <si>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</si>
  <si>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</si>
  <si>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</si>
  <si>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</si>
  <si>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</si>
  <si>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</si>
  <si>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</si>
  <si>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</si>
  <si>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</si>
  <si>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</si>
  <si>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</si>
  <si>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</si>
  <si>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</si>
  <si>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</si>
  <si>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</si>
  <si>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</si>
  <si>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</si>
  <si>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</si>
  <si>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</si>
  <si>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</si>
  <si>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</si>
  <si>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</si>
  <si>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</si>
  <si>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</si>
  <si>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</si>
  <si>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</si>
  <si>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</si>
  <si>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</si>
  <si>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</si>
  <si>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</si>
  <si>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</si>
  <si>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</si>
  <si>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</si>
  <si>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</si>
  <si>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</si>
  <si>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</si>
  <si>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</si>
  <si>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</si>
  <si>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</si>
  <si>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</si>
  <si>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</si>
  <si>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</si>
  <si>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</si>
  <si>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</si>
  <si>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</si>
  <si>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</si>
  <si>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</si>
  <si>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</si>
  <si>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</si>
  <si>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</si>
  <si>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</si>
  <si>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</si>
  <si>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</si>
  <si>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</si>
  <si>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</si>
  <si>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</si>
  <si>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</si>
  <si>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</si>
  <si>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</si>
  <si>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</si>
  <si>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</si>
  <si>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</si>
  <si>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</si>
  <si>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</si>
  <si>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</si>
  <si>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</si>
  <si>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</si>
  <si>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</si>
  <si>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</si>
  <si>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</si>
  <si>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</si>
  <si>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</si>
  <si>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</si>
  <si>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</si>
  <si>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</si>
  <si>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</si>
  <si>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</si>
  <si>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</si>
  <si>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</si>
  <si>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</si>
  <si>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</si>
  <si>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</si>
  <si>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</si>
  <si>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</si>
  <si>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</si>
  <si>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</si>
  <si>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</si>
  <si>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</si>
  <si>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</si>
  <si>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</si>
  <si>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</si>
  <si>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</si>
  <si>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</si>
  <si>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</si>
  <si>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</si>
  <si>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</si>
  <si>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</si>
  <si>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</si>
  <si>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</si>
  <si>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</si>
  <si>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</si>
  <si>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</si>
  <si>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</si>
  <si>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</si>
  <si>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</si>
  <si>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</si>
  <si>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</si>
  <si>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</si>
  <si>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</si>
  <si>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</si>
  <si>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</si>
  <si>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</si>
  <si>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</si>
  <si>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</si>
  <si>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</si>
  <si>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</si>
  <si>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</si>
  <si>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</si>
  <si>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</si>
  <si>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</si>
  <si>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</si>
  <si>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</si>
  <si>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</si>
  <si>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</si>
  <si>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</si>
  <si>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</si>
  <si>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</si>
  <si>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</si>
  <si>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</si>
  <si>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</si>
  <si>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</si>
  <si>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</si>
  <si>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</si>
  <si>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</si>
  <si>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</si>
  <si>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</si>
  <si>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</si>
  <si>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</si>
  <si>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</si>
  <si>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</si>
  <si>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</si>
  <si>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</si>
  <si>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</si>
  <si>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</si>
  <si>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</si>
  <si>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</si>
  <si>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</si>
  <si>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</si>
  <si>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</si>
  <si>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</si>
  <si>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</si>
  <si>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</si>
  <si>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</si>
  <si>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</si>
  <si>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</si>
  <si>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</si>
  <si>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</si>
  <si>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</si>
  <si>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</si>
  <si>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</si>
  <si>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</si>
  <si>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</si>
  <si>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</si>
  <si>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</si>
  <si>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</si>
  <si>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</si>
  <si>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</si>
  <si>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</si>
  <si>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</si>
  <si>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</si>
  <si>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</si>
  <si>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</si>
  <si>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</si>
  <si>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</si>
  <si>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</si>
  <si>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</si>
  <si>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</si>
  <si>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</si>
  <si>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</si>
  <si>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</si>
  <si>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</si>
  <si>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</si>
  <si>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</si>
  <si>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</si>
  <si>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</si>
  <si>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</si>
  <si>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</si>
  <si>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</si>
  <si>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</si>
  <si>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</si>
  <si>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</si>
  <si>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</si>
  <si>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</si>
  <si>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</si>
  <si>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</si>
  <si>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</si>
  <si>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</si>
  <si>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</si>
  <si>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</si>
  <si>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</si>
  <si>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</si>
  <si>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</si>
  <si>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</si>
  <si>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</si>
  <si>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</si>
  <si>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</si>
  <si>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</si>
  <si>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</si>
  <si>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</si>
  <si>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</si>
  <si>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</si>
  <si>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</si>
  <si>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</si>
  <si>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</si>
  <si>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</si>
  <si>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</si>
  <si>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</si>
  <si>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</si>
  <si>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</si>
  <si>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</si>
  <si>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</si>
  <si>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</si>
  <si>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</si>
  <si>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</si>
  <si>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</si>
  <si>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</si>
  <si>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</si>
  <si>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</si>
  <si>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</si>
  <si>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</si>
  <si>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</si>
  <si>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</si>
  <si>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</si>
  <si>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</si>
  <si>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</si>
  <si>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</si>
  <si>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</si>
  <si>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</si>
  <si>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</si>
  <si>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</si>
  <si>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</si>
  <si>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</si>
  <si>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</si>
  <si>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</si>
  <si>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</si>
  <si>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</si>
  <si>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</si>
  <si>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</si>
  <si>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</si>
  <si>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</si>
  <si>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</si>
  <si>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</si>
  <si>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</si>
  <si>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</si>
  <si>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</si>
  <si>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</si>
  <si>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</si>
  <si>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</si>
  <si>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</si>
  <si>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</si>
  <si>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</si>
  <si>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</si>
  <si>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</si>
  <si>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</si>
  <si>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</si>
  <si>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</si>
  <si>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</si>
  <si>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</si>
  <si>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</si>
  <si>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</si>
  <si>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</si>
  <si>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</si>
  <si>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</si>
  <si>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</si>
  <si>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</si>
  <si>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</si>
  <si>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</si>
  <si>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</si>
  <si>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</si>
  <si>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</si>
  <si>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</si>
  <si>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</si>
  <si>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</si>
  <si>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</si>
  <si>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</si>
  <si>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</si>
  <si>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</si>
  <si>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</si>
  <si>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</si>
  <si>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</si>
  <si>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</si>
  <si>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</si>
  <si>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</si>
  <si>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</si>
  <si>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</si>
  <si>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</si>
  <si>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</si>
  <si>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</si>
  <si>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</si>
  <si>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</si>
  <si>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</si>
  <si>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</si>
  <si>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</si>
  <si>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</si>
  <si>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</si>
  <si>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</si>
  <si>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</si>
  <si>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</si>
  <si>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</si>
  <si>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</si>
  <si>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</si>
  <si>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</si>
  <si>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</si>
  <si>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</si>
  <si>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</si>
  <si>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</si>
  <si>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</si>
  <si>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</si>
  <si>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</si>
  <si>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</si>
  <si>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</si>
  <si>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</si>
  <si>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</si>
  <si>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</si>
  <si>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</si>
  <si>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</si>
  <si>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</si>
  <si>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</si>
  <si>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</si>
  <si>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</si>
  <si>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</si>
  <si>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</si>
  <si>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</si>
  <si>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</si>
  <si>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</si>
  <si>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</si>
  <si>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</si>
  <si>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</si>
  <si>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</si>
  <si>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</si>
  <si>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</si>
  <si>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</si>
  <si>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</si>
  <si>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</si>
  <si>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</si>
  <si>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</si>
  <si>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</si>
  <si>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</si>
  <si>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</si>
  <si>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</si>
  <si>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</si>
  <si>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</si>
  <si>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</si>
  <si>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</si>
  <si>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</si>
  <si>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</si>
  <si>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</si>
  <si>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</si>
  <si>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</si>
  <si>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</si>
  <si>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</si>
  <si>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</si>
  <si>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</si>
  <si>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</si>
  <si>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</si>
  <si>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</si>
  <si>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</si>
  <si>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</si>
  <si>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</si>
  <si>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</si>
  <si>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</si>
  <si>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</si>
  <si>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</si>
  <si>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</si>
  <si>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</si>
  <si>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</si>
  <si>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</si>
  <si>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</si>
  <si>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</si>
  <si>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</si>
  <si>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</si>
  <si>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</si>
  <si>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</si>
  <si>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</si>
  <si>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</si>
  <si>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</si>
  <si>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</si>
  <si>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</si>
  <si>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</si>
  <si>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</si>
  <si>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</si>
  <si>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</si>
  <si>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</si>
  <si>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</si>
  <si>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</si>
  <si>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</si>
  <si>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</si>
  <si>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</si>
  <si>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</si>
  <si>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</si>
  <si>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</si>
  <si>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</si>
  <si>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</si>
  <si>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</si>
  <si>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</si>
  <si>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</si>
  <si>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</si>
  <si>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</si>
  <si>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</si>
  <si>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</si>
  <si>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</si>
  <si>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</si>
  <si>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</si>
  <si>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</si>
  <si>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(years)</t>
  </si>
  <si>
    <t>E.3.1.2</t>
  </si>
  <si>
    <t>Weighted Average Maturity (years)**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</si>
  <si>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</si>
  <si>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</si>
  <si>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</si>
  <si>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</si>
  <si>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</si>
  <si>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</si>
  <si>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</si>
  <si>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</si>
  <si>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</si>
  <si>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</si>
  <si>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</si>
  <si>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</si>
  <si>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</si>
  <si>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</si>
  <si>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</si>
  <si>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</si>
  <si>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</si>
  <si>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</si>
  <si>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</si>
  <si>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</si>
  <si>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Danish Ship Finance - General Capital Centre</t>
  </si>
  <si>
    <t>ECBC Label Template : Contents</t>
  </si>
  <si>
    <t>As of</t>
  </si>
  <si>
    <t>Specialised finance institutes</t>
  </si>
  <si>
    <t>General Issuer Detail</t>
  </si>
  <si>
    <t>A</t>
  </si>
  <si>
    <t>Cover Pool Information</t>
  </si>
  <si>
    <t>G1.1</t>
  </si>
  <si>
    <t xml:space="preserve">General cover pool information </t>
  </si>
  <si>
    <t>G2</t>
  </si>
  <si>
    <t>Outstanding CBs</t>
  </si>
  <si>
    <t>G2.1a-f</t>
  </si>
  <si>
    <t>Cover assets and maturity structure</t>
  </si>
  <si>
    <t>G2.2</t>
  </si>
  <si>
    <t>Interest and currency risk</t>
  </si>
  <si>
    <t>G3</t>
  </si>
  <si>
    <t>Legal ALM (balance principle) adherence</t>
  </si>
  <si>
    <t>G4</t>
  </si>
  <si>
    <t>Additional characteristics of ALM business model for issued CBs</t>
  </si>
  <si>
    <t>M1/B1</t>
  </si>
  <si>
    <t>Number of loans by property category</t>
  </si>
  <si>
    <t>M2/B2</t>
  </si>
  <si>
    <t>Lending by property category, DKKbn</t>
  </si>
  <si>
    <t>M3/B3</t>
  </si>
  <si>
    <t>Lending, by loan size, DKKbn</t>
  </si>
  <si>
    <t>M4a/B4a</t>
  </si>
  <si>
    <t>Lending, by-loan to-value (LTV), current property value, DKKbn</t>
  </si>
  <si>
    <t>M4b/B4b</t>
  </si>
  <si>
    <t>Lending, by-loan to-value (LTV), current property value, Per cent</t>
  </si>
  <si>
    <t>M4c/B4c</t>
  </si>
  <si>
    <t>Lending, by-loan to-value (LTV), current property value, DKKbn ("Sidste krone")</t>
  </si>
  <si>
    <t>M4d/B4d</t>
  </si>
  <si>
    <t>Lending, by-loan to-value (LTV), current property value, Per cent ("Sidste krone")</t>
  </si>
  <si>
    <t>M5/B5</t>
  </si>
  <si>
    <t>Lending by region, DKKbn</t>
  </si>
  <si>
    <t>M6/B6</t>
  </si>
  <si>
    <t>Lending by loan type - IO Loans, DKKbn</t>
  </si>
  <si>
    <t>M7/B7</t>
  </si>
  <si>
    <t>Lending by loan type - Repayment Loans / Amortizing Loans, DKKbn</t>
  </si>
  <si>
    <t>M8/B8</t>
  </si>
  <si>
    <t>Lending by loan type - All loans, DKKbn</t>
  </si>
  <si>
    <t>M9/B9</t>
  </si>
  <si>
    <t>Lending by Seasoning, DKKbn (Seasoning defined by duration of customer relationship)</t>
  </si>
  <si>
    <t>M10/B10</t>
  </si>
  <si>
    <t>Lending by remaining maturity, DKKbn</t>
  </si>
  <si>
    <t>M11/B11</t>
  </si>
  <si>
    <t>90 day Non-performing loans by property type, as percentage of instalments payments, %</t>
  </si>
  <si>
    <t>M11a/B11a</t>
  </si>
  <si>
    <t>90 day Non-performing loans by property type, as percentage of lending, %</t>
  </si>
  <si>
    <t>M11b/B11b</t>
  </si>
  <si>
    <t>90 day Non-performing loans by property type, as percentage of lending, by continous LTV bracket, %</t>
  </si>
  <si>
    <t>M12/B12</t>
  </si>
  <si>
    <t>Realised losses (DKKm)</t>
  </si>
  <si>
    <t>M12a/B12a</t>
  </si>
  <si>
    <t>Realised losses (%)</t>
  </si>
  <si>
    <t>Ship finance institutes</t>
  </si>
  <si>
    <t>G1-G4</t>
  </si>
  <si>
    <t>Cover pool information</t>
  </si>
  <si>
    <t>S1-S3</t>
  </si>
  <si>
    <t>Lending</t>
  </si>
  <si>
    <t>S4</t>
  </si>
  <si>
    <t>LTV</t>
  </si>
  <si>
    <t>S5</t>
  </si>
  <si>
    <t>Lending by region and ship type</t>
  </si>
  <si>
    <t>S6-S8</t>
  </si>
  <si>
    <t>Lending by ship type</t>
  </si>
  <si>
    <t>S9-13</t>
  </si>
  <si>
    <t>Lending (Classification Societies, Size of Ships, NPL definition)</t>
  </si>
  <si>
    <t>Key Concepts</t>
  </si>
  <si>
    <t>X1</t>
  </si>
  <si>
    <t>Key Concepts Explanation</t>
  </si>
  <si>
    <t>X2</t>
  </si>
  <si>
    <t>X3</t>
  </si>
  <si>
    <t>General explanation</t>
  </si>
  <si>
    <t xml:space="preserve">Table A.    General Issuer Detail </t>
  </si>
  <si>
    <t>Optional for Banks</t>
  </si>
  <si>
    <t xml:space="preserve">Key information regarding issuers' balance sheet </t>
  </si>
  <si>
    <t>(DKKbn – except Tier 1 and Solvency ratio)</t>
  </si>
  <si>
    <t>Q4 2024</t>
  </si>
  <si>
    <t>Total Balance Sheet Assets</t>
  </si>
  <si>
    <t>Total Customer Loans(fair value)</t>
  </si>
  <si>
    <t>of which: Used/registered for covered bond collateral pool</t>
  </si>
  <si>
    <t>Tier 1 Ratio (%)</t>
  </si>
  <si>
    <t>Solvency Ratio (%)</t>
  </si>
  <si>
    <t>Outstanding Covered Bonds (fair value)</t>
  </si>
  <si>
    <t>Outstanding Senior Unsecured Liabilities</t>
  </si>
  <si>
    <t>Senior Secured Bonds</t>
  </si>
  <si>
    <t xml:space="preserve">Guarantees (e.g. provided by states, municipals, banks) </t>
  </si>
  <si>
    <t>Net loan losses (Net loan losses and net loan loss provisions)</t>
  </si>
  <si>
    <t>Value of acquired properties / ships (temporary possessions, end quarter)</t>
  </si>
  <si>
    <t>Customer loans (mortgage) (DKKbn)</t>
  </si>
  <si>
    <t>Total customer loans (market value)</t>
  </si>
  <si>
    <t xml:space="preserve">Composition by </t>
  </si>
  <si>
    <t>Maturity</t>
  </si>
  <si>
    <t>-       0 &lt;= 1 year</t>
  </si>
  <si>
    <t>-       &lt; 1 &lt;= 5 years</t>
  </si>
  <si>
    <t>-       over 5 years</t>
  </si>
  <si>
    <t>Currency</t>
  </si>
  <si>
    <t>-       DKK</t>
  </si>
  <si>
    <t>-       EUR</t>
  </si>
  <si>
    <t>-       USD</t>
  </si>
  <si>
    <t>-       Other</t>
  </si>
  <si>
    <t>customer type</t>
  </si>
  <si>
    <t>-        Residential (owner-occ., private rental, corporate housing, holiday houses)</t>
  </si>
  <si>
    <t>-</t>
  </si>
  <si>
    <t>-        Commercial (office and business, industry, agriculture, manufacture, social and cultural, ships)</t>
  </si>
  <si>
    <t>-       Subsidised</t>
  </si>
  <si>
    <t>eligibility as covered bond collateral</t>
  </si>
  <si>
    <t>Non-performing loans (See definition in table X1)</t>
  </si>
  <si>
    <t>Loan loss provisions (sum of total individual and group wise loss provisions, end of quarter)</t>
  </si>
  <si>
    <t>To Contents</t>
  </si>
  <si>
    <r>
      <t>Table G1.1 – General cover pool information</t>
    </r>
    <r>
      <rPr>
        <b/>
        <sz val="12"/>
        <color theme="1"/>
        <rFont val="Calibri"/>
        <family val="2"/>
        <scheme val="minor"/>
      </rPr>
      <t xml:space="preserve"> </t>
    </r>
  </si>
  <si>
    <t>DKKbn / Percentage of nominal outstanding CBs</t>
  </si>
  <si>
    <t>Nominal cover pool (total value)</t>
  </si>
  <si>
    <t>Overcollateralisation</t>
  </si>
  <si>
    <t>Overcollateralisation ratio</t>
  </si>
  <si>
    <t>Mandatory (percentage of risk weigted assets,general, by law)</t>
  </si>
  <si>
    <t>Nominal value of outstanding CBs</t>
  </si>
  <si>
    <t>– hereof  amount maturing 0-1 day</t>
  </si>
  <si>
    <t>Proceeds from senior secured debt</t>
  </si>
  <si>
    <t>Proceeds from senior unsecured debt</t>
  </si>
  <si>
    <t>Tier 2 capital</t>
  </si>
  <si>
    <t>Additional tier 1 capital (e.g. hybrid core capital)</t>
  </si>
  <si>
    <t>Core tier 1 capital invested in gilt-edged securities</t>
  </si>
  <si>
    <t>Total  capital coverage (rating compliant capital)</t>
  </si>
  <si>
    <t>Loan loss provisions (cover pool level - shown i Table A on issuer level) - Optional</t>
  </si>
  <si>
    <t>Table G2 – Outstanding CBs</t>
  </si>
  <si>
    <t>Fair value of outstanding CBs (market value)</t>
  </si>
  <si>
    <t>Maturity of issued CBs</t>
  </si>
  <si>
    <t>1 day – &lt; 1 year</t>
  </si>
  <si>
    <t>1 year</t>
  </si>
  <si>
    <r>
      <t xml:space="preserve">&gt; 1 and </t>
    </r>
    <r>
      <rPr>
        <sz val="11"/>
        <rFont val="Calibri"/>
        <family val="2"/>
      </rPr>
      <t>≤ 2 years</t>
    </r>
  </si>
  <si>
    <r>
      <t xml:space="preserve">&gt; 2 and </t>
    </r>
    <r>
      <rPr>
        <sz val="11"/>
        <rFont val="Calibri"/>
        <family val="2"/>
      </rPr>
      <t>≤ 3 years</t>
    </r>
  </si>
  <si>
    <r>
      <t xml:space="preserve">&gt; 3 and </t>
    </r>
    <r>
      <rPr>
        <sz val="11"/>
        <rFont val="Calibri"/>
        <family val="2"/>
      </rPr>
      <t>≤ 4 years</t>
    </r>
  </si>
  <si>
    <r>
      <t xml:space="preserve">&gt; 4 and </t>
    </r>
    <r>
      <rPr>
        <sz val="11"/>
        <rFont val="Calibri"/>
        <family val="2"/>
      </rPr>
      <t>≤ 5 years</t>
    </r>
  </si>
  <si>
    <t>5-10 years</t>
  </si>
  <si>
    <t>10-20 years</t>
  </si>
  <si>
    <t>&gt;  20 years</t>
  </si>
  <si>
    <t>Amortisation profile of issued CBs</t>
  </si>
  <si>
    <t>Bullet</t>
  </si>
  <si>
    <t>Annuity</t>
  </si>
  <si>
    <t>Serial</t>
  </si>
  <si>
    <t>Interest rate profile of issued CBs</t>
  </si>
  <si>
    <t>Fixed rate (Fixed rate constant for more than 1 year)</t>
  </si>
  <si>
    <t>Floating rate ( Floating rate constant for less than 1 year)</t>
  </si>
  <si>
    <t>Capped floating rate</t>
  </si>
  <si>
    <t>Currency denomination profile of issued CBs</t>
  </si>
  <si>
    <t>UCITS compliant</t>
  </si>
  <si>
    <t>CRD compliant</t>
  </si>
  <si>
    <t>Eligible for central bank repo</t>
  </si>
  <si>
    <t>Rating</t>
  </si>
  <si>
    <t>Moody’s</t>
  </si>
  <si>
    <t>S&amp;P</t>
  </si>
  <si>
    <t>Fitch</t>
  </si>
  <si>
    <t>Table G2.1a-f – Cover assets and maturity structure</t>
  </si>
  <si>
    <t xml:space="preserve">Table G2.1a - Assets other than the loan portfolio in the cover pool  </t>
  </si>
  <si>
    <t>Rating/maturity</t>
  </si>
  <si>
    <t>AAA</t>
  </si>
  <si>
    <t>AA+</t>
  </si>
  <si>
    <t>AA</t>
  </si>
  <si>
    <t xml:space="preserve">AA- </t>
  </si>
  <si>
    <t>A+</t>
  </si>
  <si>
    <t xml:space="preserve">A </t>
  </si>
  <si>
    <t xml:space="preserve">A- </t>
  </si>
  <si>
    <t>etc.</t>
  </si>
  <si>
    <t>Not rated</t>
  </si>
  <si>
    <t>Gilt-edged secutities / rating compliant capital</t>
  </si>
  <si>
    <r>
      <t>0-</t>
    </r>
    <r>
      <rPr>
        <u/>
        <sz val="11"/>
        <color theme="1"/>
        <rFont val="Calibri"/>
        <family val="2"/>
        <scheme val="minor"/>
      </rPr>
      <t>&lt;</t>
    </r>
    <r>
      <rPr>
        <sz val="11"/>
        <color theme="1"/>
        <rFont val="Calibri"/>
        <family val="2"/>
        <scheme val="minor"/>
      </rPr>
      <t>1 year</t>
    </r>
  </si>
  <si>
    <r>
      <t xml:space="preserve">&gt;1- </t>
    </r>
    <r>
      <rPr>
        <u/>
        <sz val="11"/>
        <color theme="1"/>
        <rFont val="Calibri"/>
        <family val="2"/>
        <scheme val="minor"/>
      </rPr>
      <t xml:space="preserve">&lt; </t>
    </r>
    <r>
      <rPr>
        <sz val="11"/>
        <color theme="1"/>
        <rFont val="Calibri"/>
        <family val="2"/>
        <scheme val="minor"/>
      </rPr>
      <t>5 years</t>
    </r>
  </si>
  <si>
    <t>&gt; 5  years</t>
  </si>
  <si>
    <t xml:space="preserve">Table G2.1b - Assets other than the loan portfolio in the cover pool  </t>
  </si>
  <si>
    <t>Rating/type of cover asset</t>
  </si>
  <si>
    <t>Exposures to/guaranteed by govenments etc. in EU</t>
  </si>
  <si>
    <t>Exposures to/guaranteed by govenments etc. third countries</t>
  </si>
  <si>
    <t xml:space="preserve">Table G2.1c - Assets other than the loan portfolio in the cover pool  </t>
  </si>
  <si>
    <t>Maturity structure/Type of cover asset</t>
  </si>
  <si>
    <t xml:space="preserve">Table G2.1d - Assets other than the loan portfolio in the cover pool  </t>
  </si>
  <si>
    <t>Other assets, total (distributed pro rata after total assets in credit institution and cover pool)</t>
  </si>
  <si>
    <t>Table G2.1e - Derivatives at programme level (not subordinated / pari passu with covered bonds)</t>
  </si>
  <si>
    <r>
      <t>0-</t>
    </r>
    <r>
      <rPr>
        <u/>
        <sz val="11"/>
        <rFont val="Calibri"/>
        <family val="2"/>
        <scheme val="minor"/>
      </rPr>
      <t>&lt;</t>
    </r>
    <r>
      <rPr>
        <sz val="11"/>
        <rFont val="Calibri"/>
        <family val="2"/>
        <scheme val="minor"/>
      </rPr>
      <t>1 year</t>
    </r>
  </si>
  <si>
    <r>
      <t xml:space="preserve">&gt;1- </t>
    </r>
    <r>
      <rPr>
        <u/>
        <sz val="11"/>
        <rFont val="Calibri"/>
        <family val="2"/>
        <scheme val="minor"/>
      </rPr>
      <t xml:space="preserve">&lt; </t>
    </r>
    <r>
      <rPr>
        <sz val="11"/>
        <rFont val="Calibri"/>
        <family val="2"/>
        <scheme val="minor"/>
      </rPr>
      <t>5 years</t>
    </r>
  </si>
  <si>
    <t>Table G2.1f - Other Derivatives  (subordinated)</t>
  </si>
  <si>
    <t>Table G2.2 – Interest and currency risk</t>
  </si>
  <si>
    <r>
      <t xml:space="preserve">Total value of loans (before impairment charges) </t>
    </r>
    <r>
      <rPr>
        <b/>
        <sz val="11"/>
        <color theme="1"/>
        <rFont val="Calibri"/>
        <family val="2"/>
        <scheme val="minor"/>
      </rPr>
      <t>funded</t>
    </r>
    <r>
      <rPr>
        <sz val="11"/>
        <color theme="1"/>
        <rFont val="Calibri"/>
        <family val="2"/>
        <scheme val="minor"/>
      </rPr>
      <t xml:space="preserve"> in cover pool</t>
    </r>
  </si>
  <si>
    <t>Match funded (without interest and/or currency risk)</t>
  </si>
  <si>
    <t>Completely hedged with derivatives</t>
  </si>
  <si>
    <t>Un-hedged interest rate risk (Total institute)</t>
  </si>
  <si>
    <t>Un-hedged currency risk</t>
  </si>
  <si>
    <r>
      <t>-</t>
    </r>
    <r>
      <rPr>
        <sz val="7"/>
        <color theme="1"/>
        <rFont val="Times New Roman"/>
        <family val="1"/>
      </rPr>
      <t xml:space="preserve">          </t>
    </r>
    <r>
      <rPr>
        <sz val="11"/>
        <color theme="1"/>
        <rFont val="Calibri"/>
        <family val="2"/>
        <scheme val="minor"/>
      </rPr>
      <t>Of which  EUR</t>
    </r>
  </si>
  <si>
    <r>
      <t>-</t>
    </r>
    <r>
      <rPr>
        <sz val="7"/>
        <color theme="1"/>
        <rFont val="Times New Roman"/>
        <family val="1"/>
      </rPr>
      <t xml:space="preserve">          </t>
    </r>
    <r>
      <rPr>
        <sz val="11"/>
        <color theme="1"/>
        <rFont val="Calibri"/>
        <family val="2"/>
        <scheme val="minor"/>
      </rPr>
      <t>Of which DKK</t>
    </r>
  </si>
  <si>
    <r>
      <t>-</t>
    </r>
    <r>
      <rPr>
        <sz val="7"/>
        <color theme="1"/>
        <rFont val="Times New Roman"/>
        <family val="1"/>
      </rPr>
      <t xml:space="preserve">          </t>
    </r>
    <r>
      <rPr>
        <sz val="11"/>
        <color theme="1"/>
        <rFont val="Calibri"/>
        <family val="2"/>
        <scheme val="minor"/>
      </rPr>
      <t xml:space="preserve">Of which… </t>
    </r>
  </si>
  <si>
    <r>
      <t>Table G3 – Legal ALM (balance principle) adherence</t>
    </r>
    <r>
      <rPr>
        <b/>
        <vertAlign val="superscript"/>
        <sz val="12"/>
        <color theme="1"/>
        <rFont val="Calibri"/>
        <family val="2"/>
        <scheme val="minor"/>
      </rPr>
      <t>1</t>
    </r>
  </si>
  <si>
    <t>Issue adherence</t>
  </si>
  <si>
    <t>General balance principle</t>
  </si>
  <si>
    <t>Specific balance principle</t>
  </si>
  <si>
    <t>X</t>
  </si>
  <si>
    <t>1) Cf. the Danish Executive Order on bond issuance, balance principle and risk management</t>
  </si>
  <si>
    <t>Table G4 – Additional characteristics of ALM business model for issued CBs</t>
  </si>
  <si>
    <t>One-to-one balance between terms of granted loans and bonds issued, i.e. daily tap issuance?</t>
  </si>
  <si>
    <t>Pass-through cash flow from borrowers to investors?</t>
  </si>
  <si>
    <t>Asset substitution in cover pool allowed?</t>
  </si>
  <si>
    <t>Note: * A few older traditional danish mortgage bonds are not CRD compliant</t>
  </si>
  <si>
    <t>General Capital Centre</t>
  </si>
  <si>
    <t>Reporting date</t>
  </si>
  <si>
    <t>Property categories are defined according to Danish FSA's AS-reporting form</t>
  </si>
  <si>
    <t>Table M1/B1</t>
  </si>
  <si>
    <t>Owner-occupied homes</t>
  </si>
  <si>
    <t>Holiday houses</t>
  </si>
  <si>
    <t>Subsidised Housing</t>
  </si>
  <si>
    <t>Cooperative Housing</t>
  </si>
  <si>
    <t>Private rental</t>
  </si>
  <si>
    <t>Manufacturing and Manual Industries</t>
  </si>
  <si>
    <t>Office and Business</t>
  </si>
  <si>
    <t>Social and cultural purposes</t>
  </si>
  <si>
    <t>In %</t>
  </si>
  <si>
    <t>Table M2/B2</t>
  </si>
  <si>
    <t>Table M3/B3</t>
  </si>
  <si>
    <t>DKK 0 - 2m</t>
  </si>
  <si>
    <t>DKK 2 - 5m</t>
  </si>
  <si>
    <t>DKK 5 - 20m</t>
  </si>
  <si>
    <t>DKK 20 - 50m</t>
  </si>
  <si>
    <t>DKK 50 - 100m</t>
  </si>
  <si>
    <t>&gt; DKK 100m</t>
  </si>
  <si>
    <t>Table S1</t>
  </si>
  <si>
    <t>Number of loans by Ship Type</t>
  </si>
  <si>
    <t>Bulk Carriers</t>
  </si>
  <si>
    <t>Car Carriers</t>
  </si>
  <si>
    <t>Chemical Tankers</t>
  </si>
  <si>
    <t>Container Feeders</t>
  </si>
  <si>
    <t>Container Liners</t>
  </si>
  <si>
    <t>Crude Tankers</t>
  </si>
  <si>
    <t>Ferries/RO-RO</t>
  </si>
  <si>
    <t>LNG</t>
  </si>
  <si>
    <t>LPG</t>
  </si>
  <si>
    <t>Offshore Units</t>
  </si>
  <si>
    <t>Offshore Vessels</t>
  </si>
  <si>
    <t>Product Tankers</t>
  </si>
  <si>
    <t>Table S2</t>
  </si>
  <si>
    <t>Lending by Ship Type, DKKbn</t>
  </si>
  <si>
    <t>Table S3</t>
  </si>
  <si>
    <t>DKK 0 - 100m</t>
  </si>
  <si>
    <t>DKK 100 - 300m</t>
  </si>
  <si>
    <t>DKK 300 - 500m</t>
  </si>
  <si>
    <t>DKK 500 - 1.000m</t>
  </si>
  <si>
    <t>&gt; DKK 1000m</t>
  </si>
  <si>
    <t>Table M4a/B4a</t>
  </si>
  <si>
    <t>Per cent</t>
  </si>
  <si>
    <t>0 - 19,9</t>
  </si>
  <si>
    <t>20 - 39,9</t>
  </si>
  <si>
    <t>40 - 59,9</t>
  </si>
  <si>
    <t>60 - 69,9</t>
  </si>
  <si>
    <t>70 - 79,9</t>
  </si>
  <si>
    <t>80 - 84,9</t>
  </si>
  <si>
    <t>85 - 89,9</t>
  </si>
  <si>
    <t>90 - 94,9</t>
  </si>
  <si>
    <t>95 - 100</t>
  </si>
  <si>
    <t>&gt; 100</t>
  </si>
  <si>
    <t>Agricultutal properties</t>
  </si>
  <si>
    <t>Properties for social and cultural purposes</t>
  </si>
  <si>
    <t>Table M4b/B4b</t>
  </si>
  <si>
    <t>Lending, by-loan to-value (LTV), current property value, per cent</t>
  </si>
  <si>
    <t>Table M4c/B4c</t>
  </si>
  <si>
    <t>Avg. LTV</t>
  </si>
  <si>
    <t>Table M4d/B4d</t>
  </si>
  <si>
    <t>Lending, by-loan to-value (LTV), current property value, PER CENT ("Sidste krone")</t>
  </si>
  <si>
    <t>Table S4a</t>
  </si>
  <si>
    <t>Lending, by-loan to-value (LTV) buckets and Ship Type, DKKbn</t>
  </si>
  <si>
    <t>Absolute figures</t>
  </si>
  <si>
    <t>Avg. Weighted LTV</t>
  </si>
  <si>
    <t>Ferries/Ro-Ro</t>
  </si>
  <si>
    <t>Table S4b</t>
  </si>
  <si>
    <t>Lending, by-loan to-value (LTV) buckets and Ship Type, per cent</t>
  </si>
  <si>
    <t>Table S4c</t>
  </si>
  <si>
    <t>Lending, by-loan to-value (LTV) buckets and Ship Type, DKKbn ( Sidste krone")</t>
  </si>
  <si>
    <t>Table S4d</t>
  </si>
  <si>
    <t>Lending, by-loan to-value (LTV) buckets and Ship Type, DKKbn ("Sidste krone") per cent</t>
  </si>
  <si>
    <t>Table M5/B5 - Total</t>
  </si>
  <si>
    <t>Greater Copenhagen area (Region Hovedstaden)</t>
  </si>
  <si>
    <t>Remaining Zealand &amp; Bornholm (Region Sjælland)</t>
  </si>
  <si>
    <t>Northern Jutland (Region Nordjylland)</t>
  </si>
  <si>
    <t>Eastern Jutland (Region Midtjylland)</t>
  </si>
  <si>
    <t>Outside Denmark</t>
  </si>
  <si>
    <t>Tables M5x below are distributed by issuer's choice. Must sum to column "Outside Denmark" in table M5</t>
  </si>
  <si>
    <r>
      <t xml:space="preserve">Table M5a </t>
    </r>
    <r>
      <rPr>
        <b/>
        <i/>
        <sz val="12"/>
        <rFont val="Calibri"/>
        <family val="2"/>
        <scheme val="minor"/>
      </rPr>
      <t>- Sweden</t>
    </r>
  </si>
  <si>
    <t>Stockholm</t>
  </si>
  <si>
    <t>Eastern Central</t>
  </si>
  <si>
    <t>Småland and islands</t>
  </si>
  <si>
    <t>South</t>
  </si>
  <si>
    <t>North Central</t>
  </si>
  <si>
    <t>xx,x</t>
  </si>
  <si>
    <r>
      <t xml:space="preserve">Table M5b </t>
    </r>
    <r>
      <rPr>
        <b/>
        <i/>
        <sz val="12"/>
        <rFont val="Calibri"/>
        <family val="2"/>
        <scheme val="minor"/>
      </rPr>
      <t>- Norway</t>
    </r>
  </si>
  <si>
    <t>Oslo og Akershus</t>
  </si>
  <si>
    <t>Hedmark og Oppland</t>
  </si>
  <si>
    <t>Sør-Østlandet</t>
  </si>
  <si>
    <t>Agder og Rogaland</t>
  </si>
  <si>
    <t>Trøndelag</t>
  </si>
  <si>
    <t>Table S5</t>
  </si>
  <si>
    <t>Lending by region and ship type, DKKbn</t>
  </si>
  <si>
    <t>Asia</t>
  </si>
  <si>
    <t>Europe</t>
  </si>
  <si>
    <t>Middle East</t>
  </si>
  <si>
    <t>North America</t>
  </si>
  <si>
    <t>South America</t>
  </si>
  <si>
    <t>Container Feeder</t>
  </si>
  <si>
    <t>Table S5 - Europe</t>
  </si>
  <si>
    <t>Great Britain</t>
  </si>
  <si>
    <t>Monaco</t>
  </si>
  <si>
    <t>Republic of Malta</t>
  </si>
  <si>
    <t>The Netherlands</t>
  </si>
  <si>
    <t>Table M6/B6</t>
  </si>
  <si>
    <t>Index Loans</t>
  </si>
  <si>
    <t>Fixed-rate to maturity</t>
  </si>
  <si>
    <t>Fixed-rate shorter period than maturity (ARM's etc.)</t>
  </si>
  <si>
    <r>
      <t xml:space="preserve">- rate fixed </t>
    </r>
    <r>
      <rPr>
        <b/>
        <sz val="11"/>
        <rFont val="Calibri"/>
        <family val="2"/>
        <scheme val="minor"/>
      </rPr>
      <t>≤</t>
    </r>
    <r>
      <rPr>
        <sz val="11"/>
        <rFont val="Calibri"/>
        <family val="2"/>
        <scheme val="minor"/>
      </rPr>
      <t xml:space="preserve"> 1 year</t>
    </r>
  </si>
  <si>
    <r>
      <t xml:space="preserve">- rate fixed &gt; 1 and </t>
    </r>
    <r>
      <rPr>
        <sz val="11"/>
        <rFont val="Calibri"/>
        <family val="2"/>
      </rPr>
      <t>≤ 3 years</t>
    </r>
  </si>
  <si>
    <t>- rate fixed &gt; 3 and ≤ 5 years</t>
  </si>
  <si>
    <t>- rate fixed &gt; 5 years</t>
  </si>
  <si>
    <t>Money market based loans</t>
  </si>
  <si>
    <t>- Non Capped floaters</t>
  </si>
  <si>
    <t>- Capped floaters</t>
  </si>
  <si>
    <t>*Interest-only loans at time of compilation. Interest-only is typically limited to a maximum of 10 years</t>
  </si>
  <si>
    <t>Table M7/B7</t>
  </si>
  <si>
    <t>Non Capped floaters</t>
  </si>
  <si>
    <t>Capped floaters</t>
  </si>
  <si>
    <t>Table M8/B8</t>
  </si>
  <si>
    <t>Table S6</t>
  </si>
  <si>
    <t>Lending by loan type - Amortising loans, DKKbn</t>
  </si>
  <si>
    <t>Fixed rate to maturity</t>
  </si>
  <si>
    <t>Fixed rate period shorter than mat.</t>
  </si>
  <si>
    <t xml:space="preserve"> - rate fixed &lt;= 1 year</t>
  </si>
  <si>
    <t xml:space="preserve"> - rate fixed &gt; 1 and &lt;= 3 years</t>
  </si>
  <si>
    <t xml:space="preserve"> - rate fixed &gt; 3 and &lt;= 5 years</t>
  </si>
  <si>
    <t xml:space="preserve"> - rate fixed &gt; 5 year &lt;= 10 years</t>
  </si>
  <si>
    <t xml:space="preserve"> - rate fixed &gt; 10 years</t>
  </si>
  <si>
    <t>Table S7</t>
  </si>
  <si>
    <r>
      <t xml:space="preserve">Lending distributed by Seasoning and ship type, DKKbn </t>
    </r>
    <r>
      <rPr>
        <i/>
        <sz val="11"/>
        <color theme="1"/>
        <rFont val="Calibri"/>
        <family val="2"/>
        <scheme val="minor"/>
      </rPr>
      <t>(seasoning defined by duration of customer relationship)</t>
    </r>
  </si>
  <si>
    <t>&lt; 12 months</t>
  </si>
  <si>
    <t>≥ 12 - ≤ 24 months</t>
  </si>
  <si>
    <t>≥ 24 - ≤ 36 months</t>
  </si>
  <si>
    <t>≥ 36 - ≤ 60 months</t>
  </si>
  <si>
    <t>≥ 60 - ≤ 120 months</t>
  </si>
  <si>
    <t>≥ 120 months</t>
  </si>
  <si>
    <t>Table S8</t>
  </si>
  <si>
    <t>Lending distributed by remaining maturity and ship type, DKKbn</t>
  </si>
  <si>
    <t>&lt; 1 year</t>
  </si>
  <si>
    <t>≥ 1 - ≤ 3 years</t>
  </si>
  <si>
    <t>≥ 3 - ≤ 5 years</t>
  </si>
  <si>
    <t>≥ 5 - ≤ 10 years</t>
  </si>
  <si>
    <t>&gt; 10 years</t>
  </si>
  <si>
    <t>Table M9/B9</t>
  </si>
  <si>
    <r>
      <t>Lending by Seasoning, DKKbn</t>
    </r>
    <r>
      <rPr>
        <i/>
        <sz val="8"/>
        <color theme="1"/>
        <rFont val="Calibri"/>
        <family val="2"/>
        <scheme val="minor"/>
      </rPr>
      <t xml:space="preserve"> (Seasoning defined by duration of customer relationship)</t>
    </r>
  </si>
  <si>
    <t>≥  12 - ≤ 24 months</t>
  </si>
  <si>
    <t>≥ 60 months</t>
  </si>
  <si>
    <t>Table M10/B10</t>
  </si>
  <si>
    <t>&lt; 1 Years</t>
  </si>
  <si>
    <t>≥  1 - ≤ 3 Years</t>
  </si>
  <si>
    <t>≥ 3 - ≤ 5 Years</t>
  </si>
  <si>
    <t>≥ 5 - ≤ 10 Years</t>
  </si>
  <si>
    <t>≥ 10 - ≤ 20 Years</t>
  </si>
  <si>
    <t>≥ 20 Years</t>
  </si>
  <si>
    <t>Table M11/B11</t>
  </si>
  <si>
    <t>90 day Non-performing loans by property type, as percentage of total payments, %</t>
  </si>
  <si>
    <t>90 day NPL</t>
  </si>
  <si>
    <t>Note: 90-days arrear as of Q1 2013 (See definition in table X1)</t>
  </si>
  <si>
    <t>Table M11a/B11a</t>
  </si>
  <si>
    <t>Table M11b/B11b</t>
  </si>
  <si>
    <t>&lt; 60per cent LTV</t>
  </si>
  <si>
    <t>60-69.9 per cent LTV</t>
  </si>
  <si>
    <t>70-79.9 per cent LTV</t>
  </si>
  <si>
    <t>80-89.9 per cent LTV</t>
  </si>
  <si>
    <t>90-100 per cent LTV</t>
  </si>
  <si>
    <t>&gt;100 per cent LTV</t>
  </si>
  <si>
    <t>Table M12/B12</t>
  </si>
  <si>
    <t>Total realised losses</t>
  </si>
  <si>
    <t>x,xx</t>
  </si>
  <si>
    <t>Table M12a/B12a</t>
  </si>
  <si>
    <t>Total realised losses, %</t>
  </si>
  <si>
    <t>Procent af gennemsnitlig restgæld</t>
  </si>
  <si>
    <t>Table S9</t>
  </si>
  <si>
    <t>Lending distributed by age of asset and ship type, DKKbn</t>
  </si>
  <si>
    <t>N/A</t>
  </si>
  <si>
    <t>Table S10</t>
  </si>
  <si>
    <t>Lending distributed by classification societies and ship type, DKKbn</t>
  </si>
  <si>
    <t>American Bureau of Shipping (ABS)</t>
  </si>
  <si>
    <t>Bureau Veritas (BV)</t>
  </si>
  <si>
    <t>Det Norske Veritas/Germanischer Lloyd (DNV.GL)</t>
  </si>
  <si>
    <t>Korean Register of Shipping (KR)</t>
  </si>
  <si>
    <t xml:space="preserve">Lloyd's Register of Shipping (LR)                           </t>
  </si>
  <si>
    <t>Nippon Kaiji Kyokai (ClassNK)</t>
  </si>
  <si>
    <t>Registro Italiano Navale (Rina)</t>
  </si>
  <si>
    <t>n/a</t>
  </si>
  <si>
    <t>Table S11a</t>
  </si>
  <si>
    <t>Non-performing loans, as percentage of  lending, %</t>
  </si>
  <si>
    <t xml:space="preserve">Total </t>
  </si>
  <si>
    <t>NPL</t>
  </si>
  <si>
    <t>Table S11b</t>
  </si>
  <si>
    <t>&lt; 80 percent LTV</t>
  </si>
  <si>
    <t>80 - 89.9 percent LTV</t>
  </si>
  <si>
    <t>90 - 100 percent LTV</t>
  </si>
  <si>
    <t>&gt; 100 percent LTV</t>
  </si>
  <si>
    <t>Table S12</t>
  </si>
  <si>
    <t>Total NPL</t>
  </si>
  <si>
    <t>Table S12a</t>
  </si>
  <si>
    <t>Table S13</t>
  </si>
  <si>
    <t>Lending distributed by size of ships and ship type, DKKbn</t>
  </si>
  <si>
    <t>Gross Ton.</t>
  </si>
  <si>
    <t>0-25k</t>
  </si>
  <si>
    <t>25-50k</t>
  </si>
  <si>
    <t>50-100k</t>
  </si>
  <si>
    <t>100k+</t>
  </si>
  <si>
    <t>Table X1</t>
  </si>
  <si>
    <t xml:space="preserve">General practice in Danish market </t>
  </si>
  <si>
    <t>If issuers Key Concepts Explanation differs from general practice: State and explain in this column.</t>
  </si>
  <si>
    <t xml:space="preserve">Residential versus commercial mortgages </t>
  </si>
  <si>
    <t>Description of the difference made between residential/owner occupied and commercial properties</t>
  </si>
  <si>
    <t xml:space="preserve">The Danish FSA sets guidelines for the grouping of property in categories. Property type is determined by its primary use. </t>
  </si>
  <si>
    <t xml:space="preserve">Property which primary purpose is owner occupation is characterised as residential. Whereas properties primarily used for commercial purposes are classified as commercial (cf. below). </t>
  </si>
  <si>
    <t>Describe when you classify a property as commercial?</t>
  </si>
  <si>
    <t>The Danish FSA sets guidelines for the grouping of property in categories. Examples of application of which classifies property as commercial are:</t>
  </si>
  <si>
    <t>·          Office</t>
  </si>
  <si>
    <t>E.g.: Private rental, Manufacturing and Manual Industries, Offices and Business, Agriculture.</t>
  </si>
  <si>
    <t>·          Retail/shop</t>
  </si>
  <si>
    <r>
      <t>·</t>
    </r>
    <r>
      <rPr>
        <sz val="7"/>
        <color theme="1"/>
        <rFont val="Times New Roman"/>
        <family val="1"/>
      </rPr>
      <t xml:space="preserve">          </t>
    </r>
    <r>
      <rPr>
        <sz val="11"/>
        <color theme="1"/>
        <rFont val="Arial"/>
        <family val="2"/>
      </rPr>
      <t>Warehouse</t>
    </r>
  </si>
  <si>
    <r>
      <t>·</t>
    </r>
    <r>
      <rPr>
        <sz val="7"/>
        <color theme="1"/>
        <rFont val="Times New Roman"/>
        <family val="1"/>
      </rPr>
      <t xml:space="preserve">          </t>
    </r>
    <r>
      <rPr>
        <sz val="11"/>
        <color theme="1"/>
        <rFont val="Arial"/>
        <family val="2"/>
      </rPr>
      <t>Restaurants, inns etc.</t>
    </r>
  </si>
  <si>
    <r>
      <t>·</t>
    </r>
    <r>
      <rPr>
        <sz val="7"/>
        <color theme="1"/>
        <rFont val="Times New Roman"/>
        <family val="1"/>
      </rPr>
      <t xml:space="preserve">          </t>
    </r>
    <r>
      <rPr>
        <sz val="11"/>
        <color theme="1"/>
        <rFont val="Arial"/>
        <family val="2"/>
      </rPr>
      <t>Hotels and resorts </t>
    </r>
  </si>
  <si>
    <r>
      <t>·</t>
    </r>
    <r>
      <rPr>
        <sz val="7"/>
        <color theme="1"/>
        <rFont val="Times New Roman"/>
        <family val="1"/>
      </rPr>
      <t xml:space="preserve">          </t>
    </r>
    <r>
      <rPr>
        <sz val="11"/>
        <color theme="1"/>
        <rFont val="Arial"/>
        <family val="2"/>
      </rPr>
      <t>Congress and conference centres.</t>
    </r>
  </si>
  <si>
    <r>
      <t>·</t>
    </r>
    <r>
      <rPr>
        <sz val="7"/>
        <color theme="1"/>
        <rFont val="Times New Roman"/>
        <family val="1"/>
      </rPr>
      <t xml:space="preserve">          </t>
    </r>
    <r>
      <rPr>
        <sz val="11"/>
        <color theme="1"/>
        <rFont val="Arial"/>
        <family val="2"/>
      </rPr>
      <t>Campsites.</t>
    </r>
  </si>
  <si>
    <r>
      <t>·</t>
    </r>
    <r>
      <rPr>
        <sz val="7"/>
        <color theme="1"/>
        <rFont val="Times New Roman"/>
        <family val="1"/>
      </rPr>
      <t xml:space="preserve">          </t>
    </r>
    <r>
      <rPr>
        <sz val="11"/>
        <color theme="1"/>
        <rFont val="Arial"/>
        <family val="2"/>
      </rPr>
      <t>Traffic terminals, service stations, fire stations, auction and export houses.</t>
    </r>
  </si>
  <si>
    <r>
      <t>·</t>
    </r>
    <r>
      <rPr>
        <sz val="7"/>
        <color theme="1"/>
        <rFont val="Times New Roman"/>
        <family val="1"/>
      </rPr>
      <t xml:space="preserve">          </t>
    </r>
    <r>
      <rPr>
        <sz val="11"/>
        <color theme="1"/>
        <rFont val="Arial"/>
        <family val="2"/>
      </rPr>
      <t>Agriculture</t>
    </r>
  </si>
  <si>
    <r>
      <t>·</t>
    </r>
    <r>
      <rPr>
        <sz val="7"/>
        <color theme="1"/>
        <rFont val="Times New Roman"/>
        <family val="1"/>
      </rPr>
      <t xml:space="preserve">          </t>
    </r>
    <r>
      <rPr>
        <sz val="11"/>
        <color theme="1"/>
        <rFont val="Arial"/>
        <family val="2"/>
      </rPr>
      <t>Forestry</t>
    </r>
  </si>
  <si>
    <r>
      <t>·</t>
    </r>
    <r>
      <rPr>
        <sz val="7"/>
        <color theme="1"/>
        <rFont val="Times New Roman"/>
        <family val="1"/>
      </rPr>
      <t xml:space="preserve">          </t>
    </r>
    <r>
      <rPr>
        <sz val="11"/>
        <color theme="1"/>
        <rFont val="Arial"/>
        <family val="2"/>
      </rPr>
      <t>Nurseries</t>
    </r>
  </si>
  <si>
    <r>
      <t>·</t>
    </r>
    <r>
      <rPr>
        <sz val="7"/>
        <color theme="1"/>
        <rFont val="Times New Roman"/>
        <family val="1"/>
      </rPr>
      <t xml:space="preserve">          </t>
    </r>
    <r>
      <rPr>
        <sz val="11"/>
        <color theme="1"/>
        <rFont val="Arial"/>
        <family val="2"/>
      </rPr>
      <t>Ships</t>
    </r>
  </si>
  <si>
    <t>NPL (Non-performing loans)</t>
  </si>
  <si>
    <t>Describe how you define NPLs</t>
  </si>
  <si>
    <t>A loan is categorised as non-performing when a borrower neglects a payment failing to pay instalments and / or interests.</t>
  </si>
  <si>
    <t>Non-performing loans (NPL) encompass all credit impaired and defaulted loans. This includes loans for which no loan impairment charges have been recognised, for example because adequate collateral has been provided</t>
  </si>
  <si>
    <t>The NPL rate is calculated at different time periods after the original payment date. Standard in Table A is 90 day arrear.</t>
  </si>
  <si>
    <t>Explain how you distinguish between performing and nonperforming loans in the cover pool?</t>
  </si>
  <si>
    <t>No distinction made. Asset substitution is allowed/possible in the cover pool.</t>
  </si>
  <si>
    <t>Are NPLs parts of eligible assets in cover pool? Are NPL parts of non eligible assets in cover pool?</t>
  </si>
  <si>
    <t>Asset substitution i not allowed for specialised mortgage banks, hence NPLs are part of the cover pool.</t>
  </si>
  <si>
    <t>For commercial bank CB issuers NPL’s are eligible assets in the cover pool.</t>
  </si>
  <si>
    <t xml:space="preserve">Are loans in foreclosure procedure part of eligible assets in cover pool?  </t>
  </si>
  <si>
    <t>Asset substitution i not allowed for specialised mortgage banks, hence loans in foreclosure are part of the cover pool.</t>
  </si>
  <si>
    <t>For commercial bank CB issuers loans in foreclosure procedure are eligible assets in the cover pool.</t>
  </si>
  <si>
    <t>If NPL and/or loans in foreclosure procedure are part of the covered pool which provisions are made in respect of the value of these loans in the cover pool?</t>
  </si>
  <si>
    <r>
      <t xml:space="preserve">The Danish FSA set rules for loss provisioning. In case of </t>
    </r>
    <r>
      <rPr>
        <sz val="11"/>
        <color theme="1"/>
        <rFont val="Calibri"/>
        <family val="2"/>
        <scheme val="minor"/>
      </rPr>
      <t>objective evidence of impairment provisioning for loss must be made.</t>
    </r>
  </si>
  <si>
    <t>Table X2</t>
  </si>
  <si>
    <t xml:space="preserve">Key Concepts Explanation </t>
  </si>
  <si>
    <t xml:space="preserve">Issuer specific </t>
  </si>
  <si>
    <t>(N/A for some issuers)</t>
  </si>
  <si>
    <t>Guaranteed loans (if part of the cover pool)</t>
  </si>
  <si>
    <t>How are the loans guaranteed?</t>
  </si>
  <si>
    <t>Please provide details of guarantors</t>
  </si>
  <si>
    <t xml:space="preserve">Loan-to-Value (LTV) </t>
  </si>
  <si>
    <t>Legal framework for valuation and LTV-calculation follow the rules of the Danish FSA - Bekendtgørelse nr. 687 af 20. juni 2007</t>
  </si>
  <si>
    <t>Describe the method on which your LTV calculation is based</t>
  </si>
  <si>
    <t xml:space="preserve">The publication contains two different ways to monitor LTV. One where loans are distributed continuously and one where they are distributed discretely.
In both tables the fair value of the loans are distributed into predefined LTV bracket intervals. Table M4a/b4a and M4b/B4b displays the loans continuously. Table M4c/B4c and M4d/B4d displays the loans discretely. 
The continuous table(M4a/b4a and M4b/B4b) distributes the loans from the start ltv of the loan to the marginal ltv. This means that, if the loan is first rank, it is distributed proportionaly by bracket size from 0 to the marginal ltv into the predefined brackets. If the loans has prior liens, it is distributed from the marginal ltv of the prior liens to the marginal ltv of the loan under consideration. 
The discrete table  (M4c/b4c and M4d/B4d) distributes the total fair value of each loan into a single ltv bracket, according to the marginal ltv of the loan under consideration. Average LTV is weighted by loan balance categorised by property type.
Example 1a below shows a case where the loan is first rank and distributed continuously. Example 1b shows the case where the loans has prior liens and distributed continuously. Example 2 below shows the discrete distribution of a loan. 
</t>
  </si>
  <si>
    <t>Frequency of collateral valuation for the purpose of calculating the LTV</t>
  </si>
  <si>
    <t>Example 1a</t>
  </si>
  <si>
    <t>Explanation</t>
  </si>
  <si>
    <t>Example of a proportionaly distribution into LTV brackets for a loan with LTV of 75 pct and a loan size of 1 million and no prior liens.</t>
  </si>
  <si>
    <t>Loan-to-value (distribution continuously)</t>
  </si>
  <si>
    <t>0-19.9</t>
  </si>
  <si>
    <t>20-39.9</t>
  </si>
  <si>
    <t>40-59.9</t>
  </si>
  <si>
    <t>60-69.9</t>
  </si>
  <si>
    <t>70-79.9</t>
  </si>
  <si>
    <t>80-84.9</t>
  </si>
  <si>
    <t>85-89.9</t>
  </si>
  <si>
    <t>90-94.9</t>
  </si>
  <si>
    <t>95-100</t>
  </si>
  <si>
    <t>&gt;100</t>
  </si>
  <si>
    <t>Example 1b</t>
  </si>
  <si>
    <t>Example of a continuous distribution into LTV brackets for a loan with LTV of 75 and a loan size of 1 million</t>
  </si>
  <si>
    <t>with prior liens consisting of a loan with a LTV of  40 pct.</t>
  </si>
  <si>
    <t>Example 2</t>
  </si>
  <si>
    <t>Example of discrete ("Sidste krone") distribution into LTV brackets for a loan with LTV of 75 and a loan size of 1 million</t>
  </si>
  <si>
    <t>In this example the 1.000.000 is distributed into the 70-79.9 interval because the LTV of the total loan is 75</t>
  </si>
  <si>
    <t>Loan-to-value  (discrete/"Sidste krone" distribution)</t>
  </si>
  <si>
    <t>Table X3</t>
  </si>
  <si>
    <t>Table A</t>
  </si>
  <si>
    <t>Total balance sheet assets as reported in the interim or annual reports of the issuer, fair value</t>
  </si>
  <si>
    <t>All mortgage credit loans funded by the issue of covered mortgage bonds or mortgage bonds  measured at fair value</t>
  </si>
  <si>
    <t>The tier 1 capital ratio as stipulated in DFSA regulations</t>
  </si>
  <si>
    <t>The solvency ratio as stipulated in DFSA regulations</t>
  </si>
  <si>
    <t>The circulating amount of covered bonds (including covered mortgage bonds and mortgage bonds)</t>
  </si>
  <si>
    <t xml:space="preserve">All outstanding senior unsecured liabilities including any intra-group senior unsecured liabilities to finance OC- and LTV-ratio requirements    </t>
  </si>
  <si>
    <t>Senior secured bonds - formerly known as JCB (§ 15)</t>
  </si>
  <si>
    <t xml:space="preserve">All guarantees backing the granted loans provided by e.g. states, municipalities or banks  </t>
  </si>
  <si>
    <t>The item taken from the issuer´s profit &amp; loss account</t>
  </si>
  <si>
    <t>Value as entered in interim and annual reports and as reported to the DFSA; The lower of the carrying amount at the time of classification and the fair value less selling costs.</t>
  </si>
  <si>
    <t>All mortgage credit loans funded by the issue of covered mortgage bonds or mortgage bonds measured at market value</t>
  </si>
  <si>
    <t>Maturity distribution of all mortgage credit loans</t>
  </si>
  <si>
    <t>Please see definition of Non-performing loans in table X1</t>
  </si>
  <si>
    <t>All individual and group wise læoan loss provisions as stated in the issuer´s interim and annual accounts</t>
  </si>
  <si>
    <t>Table G1.1</t>
  </si>
  <si>
    <t>Sum of nominal value of covered bonds + Senior secured debt + capital. Capital is:  Additional tier 1 capital (e.g. hybrid core capital) and Core tier 1 capital</t>
  </si>
  <si>
    <t>Nominal OC (Assets - nominal issued bonds) / nominal issued bonds</t>
  </si>
  <si>
    <t>Senior secured debt</t>
  </si>
  <si>
    <t>Total nominal value of senior secured debt</t>
  </si>
  <si>
    <t>Senior unsecured debt</t>
  </si>
  <si>
    <t>Issuers senior unsecured liabilities targeted to finance OC- and LTV-ratio requirements in cover pool</t>
  </si>
  <si>
    <t>Subordinated debt</t>
  </si>
  <si>
    <t>Hybrid Tier 1 capital (perpetual debt instruments).</t>
  </si>
  <si>
    <t>Core tier 1 capital</t>
  </si>
  <si>
    <t>Equity capital and retained earnings.</t>
  </si>
  <si>
    <t>The issuer can elaborate on the applied balance priciple.</t>
  </si>
  <si>
    <t>Table G3</t>
  </si>
  <si>
    <t>E.g. describe if stricter pratice is applied than required by law</t>
  </si>
  <si>
    <t>The general balance principle does not require a one-to-one balance between the loan and the bonds issued. This gives the credit institution a wider scope for taking liquidity risk than the more strict specific balance principle.</t>
  </si>
  <si>
    <t>The specific balance principle ensures a one-to-one balance between loans and bonds issued, and is used for the issuance of SDRO, SDO and RO bonds.
The specific balance principle de facto implies full cash flow pass through from borrowers to investors. Under this principle daily loan origination is continuously tapped into the market, and the individual borrower loan rate is determined directly by the bond sales price for the corresponding financing amount of bonds. All borrower payments of interest and principal match the interest and principal payments to investors exactly (borrower payments fall due one day prior to the payments to investors). Redemptions take place by borrowers' buy back of the financing bond in the market at market price, or (for callable bonds) by calling the bond at par. In the latter case the borrower prepayment match the bond draw down. 
Market risks are thus eliminated under this issuance model (i.e. interest rate risk, prepayment risks, liquidity risks and funding risks). Further, asset substitution is not possible under this issuance model.</t>
  </si>
  <si>
    <t>Table G4</t>
  </si>
  <si>
    <t>Mortgage banks issue and sell bonds to investors, who then fund the loans. During the loan terms, borrowers make principal and interest payments to mortgage banks which transfer the amounts to investors. Mortgage banks charge a margin from the borrower to cover daily operating costs, potential losses, and to make a profit. The margin is a percentage of the outstanding debt which the borrower pays throughout the loan term. The margin rate corresponds
to the interest margin of a bank but is generally lower. The issuance is made on a daily basis.</t>
  </si>
  <si>
    <t>Yes, the mortgage bank is an intermediary between persons requiring loans for the purchase of real properties and investors funding the loans by purchasing bonds.</t>
  </si>
  <si>
    <t>No, (due to Danish legislation) asset substitution is not allowed/possible.</t>
  </si>
  <si>
    <t>Table M1-M5</t>
  </si>
  <si>
    <t>Private owned residentials used by the owner,  Max LTV are 80 % (legislation).</t>
  </si>
  <si>
    <t>Holiday houses for owners own use or for renting. Max LTV are 60 % (legislation).</t>
  </si>
  <si>
    <t>Residential renting subsidesed by the goverment. Max LTV 80 %. LTVs above 80 % can be granted against full govermental guarantee,</t>
  </si>
  <si>
    <t>Residential property owned and administreted by the coopereative and used by the members of the cooperative.  Max LTV 80 % (legislation).</t>
  </si>
  <si>
    <t>Residential property rentes out to private tenants. Max LTV 80 % (legislation).</t>
  </si>
  <si>
    <t>Industrial and manufacture buildings and warehouse for own use or for rent. Max LTV are 60 %(legislation).</t>
  </si>
  <si>
    <t>Office property and retail buildings for own use or for rent. Max LTV are 60 %(legislation).</t>
  </si>
  <si>
    <t>Property and land for agricultural use. Max LTV 70 % (legislation).</t>
  </si>
  <si>
    <t>Property used for education, kindergardens, museum and other buildings for public use. Max LTV are 70 %(legislation).</t>
  </si>
  <si>
    <t>Property, that can not be placed in the categories above.  Max LTV are 70 %(legislation).</t>
  </si>
  <si>
    <t>Table M6-M8</t>
  </si>
  <si>
    <t xml:space="preserve">These are loans where instalments and outstanding debt are adjusted with the development of an index which typically reflects trends in consumer prices. The loan ype was introduced in Denmark in 1982. All Danish index loans have index semi-annual payment dates (January 1st and July 1st). Index loans are offered as cash loans. The maturity depends on the loan type. Especially the maturity for subsidized housing depends on the size of the future inflation rate. </t>
  </si>
  <si>
    <t>Fixed-rate loans</t>
  </si>
  <si>
    <t>The long-term – typically 30-year – fixed-rate, callable loan is considered the most traditional mortgage loan. With this loan, the borrower knows in advance the fixed repayments throughout the term of the loan. The long-term fixed-rate mortgage loan has a prepayment option which may be exercised in two ways, i.e. the borrowers may prepay their outstanding debt at a price of 100 (par) or the  borrowers may purchase the underlying bonds in the financial markets and deliver them to the mortgage bank. This loan type is also offered with interest-only periods.</t>
  </si>
  <si>
    <t>Adjustable Rate Mortgages</t>
  </si>
  <si>
    <t>Adjustable-rate mortgages (ARMs) were introduced in 1996 and the main advantage of ARMs is that interest rates are generally lower than those of fixed-rate loans when raised. The interest rate is generally reset at a frequency of 1, 3, 5 or 10 years and the underlying bonds are replaced by new bonds. The yield of the new bonds determines the loan rate for the period until the next interest rate reset. The lower initial loan rate should therefore be weighed against the risk that it will increase during the loan term.
An ARM may be prepaid at a price of 100 in connection with each interest rate reset. Alternatively, the borrower may prepay the loan by purchasing the bonds on market terms – as with all mortgage loans. This loan type is also offered with interest-only periods.</t>
  </si>
  <si>
    <t>The loan rate changes at generally three or six months. In addition, this loan type differs from ARMs as this interest rate depends on a reference rate, ie an interest rate determined in another market. The reference rate of DKK-denominated loans is CIBOR (Copenhagen Interbank Offered Rate) or CITA (Copenhagen Interbank Tomorrow/Next Average ), an interest rate which is quoted daily by OMX NASDAQ.  This loan type is also offered with interest-only periods.</t>
  </si>
  <si>
    <t>These are loans where the rate changes at generally three or six months. The reference rate of DKK-denominated loans is CIBOR (Copenhagen Interbank Offered Rate) or CITA (Copenhagen Interbank Tomorrow/Next Average ), an interest rate which is quoted daily by OMX NASDAQ</t>
  </si>
  <si>
    <t>It is possible to get a loan with a floating interest rate which cannot exceed a certain level (cap). In this way, the borrower hedges against major interest rate increases. If a loan has a cap of 6%, then the interest rate can never be higher than 6%. The loan rate will track Cibor (or Euribor / Cita), as long as it does not exceed 6%. A floating-rate loan may be prepaid in two ways: either at an agreed price – typically 100 or 105 – or the borrower may buy the underlying bonds at market price.</t>
  </si>
  <si>
    <t>Any other loan types, which not comply with the above mentioned.</t>
  </si>
  <si>
    <t>Table M9-10</t>
  </si>
  <si>
    <t>Seasoning</t>
  </si>
  <si>
    <t>Seasoning defined by duration of customer relationship, calculated from the first disbursement of a mortgage loan.</t>
  </si>
  <si>
    <t>Further information</t>
  </si>
  <si>
    <t>Link or information</t>
  </si>
  <si>
    <t>In 2014  the Danish covered bond legislation was changes in order to address refinancing risk. Please find information via following link</t>
  </si>
  <si>
    <t>https://finansdanmark.dk/media/8114/Overview_of_the_new_Danish_covered_bond_legislation_addressing_refinancing_risk.pdf</t>
  </si>
  <si>
    <t>Danish Ship Finance</t>
  </si>
  <si>
    <t>http://www.shipfinance.dk/</t>
  </si>
  <si>
    <t>Danish Ship Finance A/S :: Covered Bond Label</t>
  </si>
  <si>
    <t>Number of assets</t>
  </si>
  <si>
    <t>LTV: Weighted Average LTV (%)</t>
  </si>
  <si>
    <t>OC Calculation: Purpose</t>
  </si>
  <si>
    <t>Substitute &amp; Other Assets</t>
  </si>
  <si>
    <t>Fixed-rate loans and money market based loans</t>
  </si>
  <si>
    <t>Only contratual maturity is relevant and reported in respect of shipping loans. Early repayments happens at borrowes discretion is among other thing depending on interest rate developments and cannot be anticipated by issuer. The liquidity portfolio inside the cover pool is not considered to have a contractural maturity as it can be liquidated.</t>
  </si>
  <si>
    <t>Only contratual maturity is relevant and reported. Early repayments happens at borrowes discretion is among other thing depending on interest rate developments and cannot be anticipated by issuer.</t>
  </si>
  <si>
    <t xml:space="preserve">LTV is reportet continuously. The loans are distributed from the start ltv of the loan to the marginal ltv. This means that, if the loan is first rank, it is distributed proportionaly by bracket size from 0 to the marginal </t>
  </si>
  <si>
    <t>Loan balance before loan impairment charges / MV of mortgaged vessels. LTV not adjusted for cash collateral.</t>
  </si>
  <si>
    <t>Twice pr. year</t>
  </si>
  <si>
    <t>All interest rate and currency risk are hedged.</t>
  </si>
  <si>
    <t>Encompass all credit-impaired loans and all defaulted loans.</t>
  </si>
  <si>
    <t>Calculated after impairment charges.</t>
  </si>
  <si>
    <t>Unencumbered OC / nominal issued bonds</t>
  </si>
  <si>
    <t>Total outstanding amount including retained issuances</t>
  </si>
  <si>
    <t>The liquidity portfolio held inside the cover pool ("warehousing") is ring fenced and reported under "Substitute Assets". Over Collateralisation (principally the investment portfolio) is reported as "Other Assets".</t>
  </si>
  <si>
    <t>549300T70JXFWEXCK295</t>
  </si>
  <si>
    <t>MAES062Z21O4RZ2U7M96</t>
  </si>
  <si>
    <t>IRS, FX</t>
  </si>
  <si>
    <t>213800HW2E5VN9FK1Y53</t>
  </si>
  <si>
    <t>3M5E1GQGKL17HI6CPN30</t>
  </si>
  <si>
    <t>F3JS33DEI6XQ4ZBPTN86</t>
  </si>
  <si>
    <t>Danske Bank A/S</t>
  </si>
  <si>
    <t>Nordea Bank AB</t>
  </si>
  <si>
    <t>Jyske Bank A/S</t>
  </si>
  <si>
    <t>Skandinaviska Enskilda Banken AB</t>
  </si>
  <si>
    <t>Q1 2025</t>
  </si>
  <si>
    <t>AA-</t>
  </si>
  <si>
    <t>Q2 2025</t>
  </si>
  <si>
    <t>Isle of Man</t>
  </si>
  <si>
    <t>Cut-off Date: [30/09/2025]</t>
  </si>
  <si>
    <t>Q3 2025</t>
  </si>
  <si>
    <t>15,5 bn.DKK.</t>
  </si>
  <si>
    <t>Reporting Date: [12/11/2025]</t>
  </si>
  <si>
    <t>Danske Bank A/S and Skandinaviska Enskilda Banken AB</t>
  </si>
  <si>
    <t>MAES062Z21O4RZ2U7M96 and F3JS33DEI6XQ4ZBPTN86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</si>
</sst>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0.00_ ;_ * \-#,##0.00_ ;_ * &quot;-&quot;??_ ;_ @_ "/>
    <numFmt numFmtId="165" formatCode="0.0%"/>
    <numFmt numFmtId="166" formatCode="#,##0.0"/>
    <numFmt numFmtId="167" formatCode="0.0"/>
    <numFmt numFmtId="168" formatCode="dd/mmm/yyyy"/>
    <numFmt numFmtId="169" formatCode="_ * #,##0.0_ ;_ * \-#,##0.0_ ;_ * &quot;-&quot;??_ ;_ @_ "/>
    <numFmt numFmtId="170" formatCode="_ * #,##0_ ;_ * \-#,##0_ ;_ * &quot;-&quot;??_ ;_ @_ "/>
    <numFmt numFmtId="171" formatCode="#,##0.0_ ;\-#,##0.0\ "/>
  </numFmts>
  <fonts count="9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sz val="11"/>
      <name val="Calibri"/>
      <family val="2"/>
    </font>
    <font>
      <b/>
      <u/>
      <sz val="9"/>
      <color theme="1"/>
      <name val="Verdana"/>
      <family val="2"/>
    </font>
    <font>
      <sz val="11"/>
      <color rgb="FFFF0000"/>
      <name val="Calibri"/>
      <family val="2"/>
      <scheme val="minor"/>
    </font>
    <font>
      <sz val="11"/>
      <color theme="1"/>
      <name val="Calibri"/>
      <family val="2"/>
    </font>
    <font>
      <b/>
      <sz val="14"/>
      <color theme="0" tint="-0.499984740745262"/>
      <name val="Arial"/>
      <family val="2"/>
    </font>
    <font>
      <b/>
      <sz val="8"/>
      <name val="Arial"/>
      <family val="2"/>
    </font>
    <font>
      <b/>
      <sz val="28"/>
      <color theme="1"/>
      <name val="Arial"/>
      <family val="2"/>
    </font>
    <font>
      <b/>
      <sz val="10"/>
      <color theme="1"/>
      <name val="Arial"/>
      <family val="2"/>
    </font>
    <font>
      <b/>
      <sz val="16"/>
      <color theme="0" tint="-0.499984740745262"/>
      <name val="Arial"/>
      <family val="2"/>
    </font>
    <font>
      <b/>
      <sz val="20"/>
      <color theme="1" tint="0.499984740745262"/>
      <name val="Arial"/>
      <family val="2"/>
    </font>
    <font>
      <sz val="11"/>
      <color theme="1"/>
      <name val="Arial"/>
      <family val="2"/>
    </font>
    <font>
      <b/>
      <sz val="11"/>
      <color theme="1"/>
      <name val="Arial"/>
      <family val="2"/>
    </font>
    <font>
      <sz val="12"/>
      <color theme="1"/>
      <name val="Arial"/>
      <family val="2"/>
    </font>
    <font>
      <b/>
      <sz val="12"/>
      <color theme="1"/>
      <name val="Arial"/>
      <family val="2"/>
    </font>
    <font>
      <b/>
      <u/>
      <sz val="12"/>
      <color theme="1"/>
      <name val="Arial"/>
      <family val="2"/>
    </font>
    <font>
      <u/>
      <sz val="12"/>
      <color theme="10"/>
      <name val="Arial"/>
      <family val="2"/>
    </font>
    <font>
      <u/>
      <sz val="9.35"/>
      <color theme="10"/>
      <name val="Calibri"/>
      <family val="2"/>
    </font>
    <font>
      <b/>
      <i/>
      <sz val="11"/>
      <name val="Arial"/>
      <family val="2"/>
    </font>
    <font>
      <b/>
      <sz val="12"/>
      <color rgb="FF000000"/>
      <name val="Calibri"/>
      <family val="2"/>
      <scheme val="minor"/>
    </font>
    <font>
      <i/>
      <sz val="11"/>
      <color rgb="FF000000"/>
      <name val="Calibri"/>
      <family val="2"/>
      <scheme val="minor"/>
    </font>
    <font>
      <b/>
      <sz val="11"/>
      <color rgb="FF000000"/>
      <name val="Calibri"/>
      <family val="2"/>
      <scheme val="minor"/>
    </font>
    <font>
      <b/>
      <sz val="11"/>
      <color rgb="FF000000"/>
      <name val="Arial"/>
      <family val="2"/>
    </font>
    <font>
      <b/>
      <sz val="12"/>
      <color theme="0" tint="-0.499984740745262"/>
      <name val="Arial"/>
      <family val="2"/>
    </font>
    <font>
      <b/>
      <i/>
      <sz val="11"/>
      <color rgb="FF000000"/>
      <name val="Arial"/>
      <family val="2"/>
    </font>
    <font>
      <b/>
      <sz val="12"/>
      <color theme="1"/>
      <name val="Calibri"/>
      <family val="2"/>
      <scheme val="minor"/>
    </font>
    <font>
      <u/>
      <sz val="11"/>
      <color theme="1"/>
      <name val="Calibri"/>
      <family val="2"/>
      <scheme val="minor"/>
    </font>
    <font>
      <i/>
      <sz val="10"/>
      <color theme="1"/>
      <name val="Calibri"/>
      <family val="2"/>
      <scheme val="minor"/>
    </font>
    <font>
      <sz val="7"/>
      <color theme="1"/>
      <name val="Times New Roman"/>
      <family val="1"/>
    </font>
    <font>
      <b/>
      <vertAlign val="superscript"/>
      <sz val="12"/>
      <color theme="1"/>
      <name val="Calibri"/>
      <family val="2"/>
      <scheme val="minor"/>
    </font>
    <font>
      <sz val="12"/>
      <color theme="1"/>
      <name val="Calibri"/>
      <family val="2"/>
      <scheme val="minor"/>
    </font>
    <font>
      <sz val="8"/>
      <color theme="1"/>
      <name val="Calibri"/>
      <family val="2"/>
      <scheme val="minor"/>
    </font>
    <font>
      <b/>
      <i/>
      <sz val="11"/>
      <color theme="1"/>
      <name val="Calibri"/>
      <family val="2"/>
      <scheme val="minor"/>
    </font>
    <font>
      <i/>
      <sz val="11"/>
      <color rgb="FFFF0000"/>
      <name val="Calibri"/>
      <family val="2"/>
      <scheme val="minor"/>
    </font>
    <font>
      <b/>
      <i/>
      <sz val="11"/>
      <color rgb="FFFF0000"/>
      <name val="Calibri"/>
      <family val="2"/>
      <scheme val="minor"/>
    </font>
    <font>
      <b/>
      <sz val="12"/>
      <name val="Calibri"/>
      <family val="2"/>
      <scheme val="minor"/>
    </font>
    <font>
      <b/>
      <i/>
      <sz val="12"/>
      <name val="Calibri"/>
      <family val="2"/>
      <scheme val="minor"/>
    </font>
    <font>
      <i/>
      <sz val="8"/>
      <color theme="1"/>
      <name val="Calibri"/>
      <family val="2"/>
      <scheme val="minor"/>
    </font>
    <font>
      <sz val="8"/>
      <color rgb="FF000000"/>
      <name val="Arial"/>
      <family val="2"/>
    </font>
    <font>
      <sz val="12"/>
      <color theme="1"/>
      <name val="Times New Roman"/>
      <family val="1"/>
    </font>
    <font>
      <b/>
      <sz val="10"/>
      <color rgb="FF000000"/>
      <name val="Arial"/>
      <family val="2"/>
    </font>
    <font>
      <b/>
      <i/>
      <sz val="10"/>
      <color rgb="FF000000"/>
      <name val="Arial"/>
      <family val="2"/>
    </font>
    <font>
      <b/>
      <sz val="12"/>
      <color rgb="FF000000"/>
      <name val="Calibri"/>
      <family val="2"/>
    </font>
    <font>
      <b/>
      <sz val="11"/>
      <color rgb="FF000000"/>
      <name val="Calibri"/>
      <family val="2"/>
    </font>
    <font>
      <sz val="11"/>
      <color rgb="FF000000"/>
      <name val="Calibri"/>
      <family val="2"/>
    </font>
  </fonts>
  <fills count="13">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9"/>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D8D8D8"/>
        <bgColor rgb="FF000000"/>
      </patternFill>
    </fill>
    <fill>
      <patternFill patternType="solid">
        <fgColor theme="0"/>
        <bgColor rgb="FF000000"/>
      </patternFill>
    </fill>
  </fills>
  <borders count="4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right/>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2">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xf numFmtId="0" fontId="41" fillId="0" borderId="0"/>
    <xf numFmtId="0" fontId="64" fillId="0" borderId="0" applyNumberFormat="0" applyFill="0" applyBorder="0" applyAlignment="0" applyProtection="0">
      <alignment vertical="top"/>
      <protection locked="0"/>
    </xf>
    <xf numFmtId="164" fontId="4" fillId="0" borderId="0" applyFont="0" applyFill="0" applyBorder="0" applyAlignment="0" applyProtection="0"/>
  </cellStyleXfs>
  <cellXfs count="574">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14" fontId="42" fillId="0" borderId="0" xfId="0" applyNumberFormat="1" applyFont="1" applyAlignment="1">
      <alignment horizontal="center" vertical="center" wrapText="1"/>
    </xf>
    <xf numFmtId="9" fontId="2" fillId="0" borderId="0" xfId="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48"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8" fillId="0" borderId="0" xfId="0" applyNumberFormat="1" applyFont="1" applyAlignment="1">
      <alignment horizontal="center" vertical="center" wrapText="1"/>
    </xf>
    <xf numFmtId="0" fontId="14" fillId="0" borderId="0" xfId="2" applyFill="1" applyAlignment="1">
      <alignment horizontal="center" vertical="center" wrapText="1"/>
    </xf>
    <xf numFmtId="0" fontId="48" fillId="0" borderId="0" xfId="0" quotePrefix="1" applyFont="1" applyAlignment="1">
      <alignment horizontal="center" vertical="center" wrapText="1"/>
    </xf>
    <xf numFmtId="165" fontId="48"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52" fillId="4" borderId="0" xfId="0" applyFont="1" applyFill="1" applyAlignment="1">
      <alignment horizontal="left" vertical="center"/>
    </xf>
    <xf numFmtId="0" fontId="52" fillId="4" borderId="0" xfId="0" applyFont="1" applyFill="1" applyAlignment="1">
      <alignment horizontal="justify" vertical="center"/>
    </xf>
    <xf numFmtId="0" fontId="53" fillId="8" borderId="0" xfId="9" applyFont="1" applyFill="1"/>
    <xf numFmtId="168" fontId="41" fillId="8" borderId="0" xfId="9" applyNumberFormat="1" applyFill="1" applyAlignment="1">
      <alignment horizontal="center"/>
    </xf>
    <xf numFmtId="0" fontId="54" fillId="4" borderId="0" xfId="0" applyFont="1" applyFill="1" applyAlignment="1">
      <alignment horizontal="center" vertical="center" wrapText="1"/>
    </xf>
    <xf numFmtId="0" fontId="55" fillId="4" borderId="0" xfId="0" applyFont="1" applyFill="1" applyAlignment="1">
      <alignment horizontal="left" vertical="top"/>
    </xf>
    <xf numFmtId="0" fontId="56" fillId="4" borderId="0" xfId="0" applyFont="1" applyFill="1" applyAlignment="1">
      <alignment horizontal="center" vertical="center"/>
    </xf>
    <xf numFmtId="0" fontId="3" fillId="4" borderId="0" xfId="0" applyFont="1" applyFill="1"/>
    <xf numFmtId="0" fontId="58" fillId="4" borderId="0" xfId="0" applyFont="1" applyFill="1" applyAlignment="1">
      <alignment horizontal="right"/>
    </xf>
    <xf numFmtId="0" fontId="58" fillId="4" borderId="0" xfId="0" applyFont="1" applyFill="1"/>
    <xf numFmtId="15" fontId="59" fillId="4" borderId="0" xfId="0" quotePrefix="1" applyNumberFormat="1" applyFont="1" applyFill="1" applyAlignment="1">
      <alignment horizontal="left"/>
    </xf>
    <xf numFmtId="0" fontId="60" fillId="4" borderId="0" xfId="0" applyFont="1" applyFill="1"/>
    <xf numFmtId="0" fontId="61" fillId="4" borderId="0" xfId="0" applyFont="1" applyFill="1"/>
    <xf numFmtId="0" fontId="62" fillId="4" borderId="0" xfId="0" applyFont="1" applyFill="1" applyAlignment="1">
      <alignment horizontal="left"/>
    </xf>
    <xf numFmtId="0" fontId="61" fillId="4" borderId="0" xfId="0" applyFont="1" applyFill="1" applyAlignment="1">
      <alignment horizontal="left"/>
    </xf>
    <xf numFmtId="0" fontId="63" fillId="4" borderId="0" xfId="2" applyFont="1" applyFill="1"/>
    <xf numFmtId="0" fontId="63" fillId="4" borderId="0" xfId="10" applyFont="1" applyFill="1" applyAlignment="1" applyProtection="1"/>
    <xf numFmtId="0" fontId="63" fillId="4" borderId="0" xfId="10" quotePrefix="1" applyFont="1" applyFill="1" applyAlignment="1" applyProtection="1"/>
    <xf numFmtId="0" fontId="52" fillId="4" borderId="0" xfId="0" applyFont="1" applyFill="1" applyAlignment="1">
      <alignment horizontal="justify" vertical="center" wrapText="1"/>
    </xf>
    <xf numFmtId="0" fontId="65" fillId="4" borderId="0" xfId="0" applyFont="1" applyFill="1" applyAlignment="1">
      <alignment vertical="center"/>
    </xf>
    <xf numFmtId="0" fontId="66" fillId="4" borderId="0" xfId="0" applyFont="1" applyFill="1"/>
    <xf numFmtId="0" fontId="67" fillId="4" borderId="0" xfId="0" applyFont="1" applyFill="1" applyAlignment="1">
      <alignment horizontal="justify" vertical="center" wrapText="1"/>
    </xf>
    <xf numFmtId="0" fontId="68" fillId="4" borderId="0" xfId="0" applyFont="1" applyFill="1" applyAlignment="1">
      <alignment vertical="center"/>
    </xf>
    <xf numFmtId="0" fontId="67" fillId="9" borderId="0" xfId="0" applyFont="1" applyFill="1" applyAlignment="1">
      <alignment vertical="center"/>
    </xf>
    <xf numFmtId="0" fontId="69" fillId="9" borderId="0" xfId="0" applyFont="1" applyFill="1" applyAlignment="1">
      <alignment horizontal="right" vertical="center" wrapText="1"/>
    </xf>
    <xf numFmtId="0" fontId="45" fillId="4" borderId="0" xfId="0" applyFont="1" applyFill="1" applyAlignment="1">
      <alignment vertical="center" wrapText="1"/>
    </xf>
    <xf numFmtId="167" fontId="45" fillId="4" borderId="0" xfId="0" applyNumberFormat="1" applyFont="1" applyFill="1" applyAlignment="1">
      <alignment vertical="center" wrapText="1"/>
    </xf>
    <xf numFmtId="167" fontId="45" fillId="4" borderId="0" xfId="0" applyNumberFormat="1" applyFont="1" applyFill="1" applyAlignment="1">
      <alignment horizontal="right" vertical="center" wrapText="1"/>
    </xf>
    <xf numFmtId="0" fontId="45" fillId="4" borderId="20" xfId="0" applyFont="1" applyFill="1" applyBorder="1" applyAlignment="1">
      <alignment horizontal="left" vertical="center" wrapText="1" indent="3"/>
    </xf>
    <xf numFmtId="0" fontId="45" fillId="4" borderId="21" xfId="0" applyFont="1" applyFill="1" applyBorder="1" applyAlignment="1">
      <alignment vertical="center" wrapText="1"/>
    </xf>
    <xf numFmtId="165" fontId="45" fillId="4" borderId="21" xfId="1" applyNumberFormat="1" applyFont="1" applyFill="1" applyBorder="1" applyAlignment="1">
      <alignment horizontal="right" vertical="center" wrapText="1"/>
    </xf>
    <xf numFmtId="165" fontId="0" fillId="4" borderId="0" xfId="1" applyNumberFormat="1" applyFont="1" applyFill="1" applyAlignment="1">
      <alignment horizontal="right" vertical="top" wrapText="1"/>
    </xf>
    <xf numFmtId="0" fontId="45" fillId="4" borderId="20" xfId="0" applyFont="1" applyFill="1" applyBorder="1" applyAlignment="1">
      <alignment vertical="center" wrapText="1"/>
    </xf>
    <xf numFmtId="0" fontId="45" fillId="4" borderId="12" xfId="0" applyFont="1" applyFill="1" applyBorder="1" applyAlignment="1">
      <alignment vertical="center" wrapText="1"/>
    </xf>
    <xf numFmtId="167" fontId="45" fillId="4" borderId="12" xfId="0" applyNumberFormat="1" applyFont="1" applyFill="1" applyBorder="1" applyAlignment="1">
      <alignment horizontal="right" vertical="center" wrapText="1"/>
    </xf>
    <xf numFmtId="0" fontId="0" fillId="4" borderId="12" xfId="0" applyFill="1" applyBorder="1" applyAlignment="1">
      <alignment vertical="center" wrapText="1"/>
    </xf>
    <xf numFmtId="0" fontId="70" fillId="4" borderId="0" xfId="0" applyFont="1" applyFill="1" applyAlignment="1">
      <alignment horizontal="justify" vertical="center" wrapText="1"/>
    </xf>
    <xf numFmtId="0" fontId="71" fillId="9" borderId="0" xfId="0" applyFont="1" applyFill="1" applyAlignment="1">
      <alignment horizontal="justify" vertical="center" wrapText="1"/>
    </xf>
    <xf numFmtId="0" fontId="45" fillId="4" borderId="0" xfId="0" applyFont="1" applyFill="1" applyAlignment="1">
      <alignment horizontal="justify" vertical="center" wrapText="1"/>
    </xf>
    <xf numFmtId="167" fontId="0" fillId="4" borderId="0" xfId="0" applyNumberFormat="1" applyFill="1" applyAlignment="1">
      <alignment horizontal="right" vertical="top" wrapText="1"/>
    </xf>
    <xf numFmtId="0" fontId="71" fillId="9" borderId="0" xfId="0" applyFont="1" applyFill="1" applyAlignment="1">
      <alignment horizontal="right" vertical="center" wrapText="1"/>
    </xf>
    <xf numFmtId="0" fontId="68" fillId="9" borderId="0" xfId="0" applyFont="1" applyFill="1" applyAlignment="1">
      <alignment horizontal="justify" vertical="center" wrapText="1"/>
    </xf>
    <xf numFmtId="0" fontId="68" fillId="9" borderId="0" xfId="0" applyFont="1" applyFill="1" applyAlignment="1">
      <alignment horizontal="right" vertical="center" wrapText="1"/>
    </xf>
    <xf numFmtId="0" fontId="45" fillId="4" borderId="20" xfId="0" applyFont="1" applyFill="1" applyBorder="1" applyAlignment="1">
      <alignment horizontal="right" vertical="center" wrapText="1" indent="3"/>
    </xf>
    <xf numFmtId="0" fontId="45" fillId="4" borderId="0" xfId="0" applyFont="1" applyFill="1" applyAlignment="1">
      <alignment horizontal="left" vertical="center" wrapText="1" indent="6"/>
    </xf>
    <xf numFmtId="169" fontId="0" fillId="4" borderId="0" xfId="11" applyNumberFormat="1" applyFont="1" applyFill="1" applyAlignment="1">
      <alignment horizontal="right" vertical="top" wrapText="1"/>
    </xf>
    <xf numFmtId="170" fontId="45" fillId="4" borderId="20" xfId="0" applyNumberFormat="1" applyFont="1" applyFill="1" applyBorder="1" applyAlignment="1">
      <alignment horizontal="right" vertical="center" wrapText="1" indent="3"/>
    </xf>
    <xf numFmtId="170" fontId="45" fillId="4" borderId="20" xfId="0" applyNumberFormat="1" applyFont="1" applyFill="1" applyBorder="1" applyAlignment="1">
      <alignment horizontal="left" vertical="center" wrapText="1" indent="3"/>
    </xf>
    <xf numFmtId="169" fontId="0" fillId="4" borderId="20" xfId="11" applyNumberFormat="1" applyFont="1" applyFill="1" applyBorder="1" applyAlignment="1">
      <alignment horizontal="right" vertical="top" wrapText="1"/>
    </xf>
    <xf numFmtId="169" fontId="45" fillId="4" borderId="0" xfId="0" applyNumberFormat="1" applyFont="1" applyFill="1" applyAlignment="1">
      <alignment horizontal="right" vertical="center" wrapText="1"/>
    </xf>
    <xf numFmtId="169" fontId="45" fillId="0" borderId="0" xfId="0" applyNumberFormat="1" applyFont="1" applyAlignment="1">
      <alignment horizontal="right" vertical="center" wrapText="1"/>
    </xf>
    <xf numFmtId="169" fontId="45" fillId="4" borderId="20" xfId="0" applyNumberFormat="1" applyFont="1" applyFill="1" applyBorder="1" applyAlignment="1">
      <alignment horizontal="right" vertical="center" wrapText="1"/>
    </xf>
    <xf numFmtId="0" fontId="14" fillId="4" borderId="0" xfId="2" applyFill="1" applyAlignment="1">
      <alignment horizontal="right"/>
    </xf>
    <xf numFmtId="0" fontId="3" fillId="4" borderId="0" xfId="0" applyFont="1" applyFill="1" applyAlignment="1">
      <alignment vertical="center"/>
    </xf>
    <xf numFmtId="0" fontId="71" fillId="9" borderId="0" xfId="0" applyFont="1" applyFill="1" applyAlignment="1">
      <alignment horizontal="left" vertical="center" wrapText="1"/>
    </xf>
    <xf numFmtId="0" fontId="69" fillId="9" borderId="0" xfId="0" applyFont="1" applyFill="1" applyAlignment="1">
      <alignment horizontal="center" vertical="center" wrapText="1"/>
    </xf>
    <xf numFmtId="0" fontId="45" fillId="4" borderId="0" xfId="0" applyFont="1" applyFill="1" applyAlignment="1">
      <alignment vertical="center"/>
    </xf>
    <xf numFmtId="166" fontId="45" fillId="4" borderId="0" xfId="0" applyNumberFormat="1" applyFont="1" applyFill="1" applyAlignment="1">
      <alignment vertical="center"/>
    </xf>
    <xf numFmtId="167" fontId="45" fillId="4" borderId="0" xfId="0" applyNumberFormat="1" applyFont="1" applyFill="1" applyAlignment="1">
      <alignment vertical="center"/>
    </xf>
    <xf numFmtId="0" fontId="45" fillId="0" borderId="0" xfId="0" applyFont="1" applyAlignment="1">
      <alignment vertical="center"/>
    </xf>
    <xf numFmtId="166" fontId="0" fillId="4" borderId="0" xfId="0" applyNumberFormat="1" applyFill="1" applyAlignment="1">
      <alignment vertical="center"/>
    </xf>
    <xf numFmtId="167" fontId="0" fillId="4" borderId="0" xfId="0" applyNumberFormat="1" applyFill="1" applyAlignment="1">
      <alignment vertical="center"/>
    </xf>
    <xf numFmtId="0" fontId="0" fillId="4" borderId="20" xfId="0" applyFill="1" applyBorder="1"/>
    <xf numFmtId="0" fontId="45" fillId="4" borderId="20" xfId="0" applyFont="1" applyFill="1" applyBorder="1" applyAlignment="1">
      <alignment vertical="center"/>
    </xf>
    <xf numFmtId="165" fontId="0" fillId="4" borderId="20" xfId="1" applyNumberFormat="1" applyFont="1" applyFill="1" applyBorder="1" applyAlignment="1">
      <alignment vertical="center"/>
    </xf>
    <xf numFmtId="165" fontId="0" fillId="4" borderId="20" xfId="1" applyNumberFormat="1" applyFont="1" applyFill="1" applyBorder="1" applyAlignment="1">
      <alignment vertical="center" wrapText="1"/>
    </xf>
    <xf numFmtId="166" fontId="0" fillId="4" borderId="0" xfId="0" applyNumberFormat="1" applyFill="1"/>
    <xf numFmtId="167" fontId="0" fillId="4" borderId="0" xfId="0" applyNumberFormat="1" applyFill="1"/>
    <xf numFmtId="0" fontId="2" fillId="4" borderId="0" xfId="0" applyFont="1" applyFill="1"/>
    <xf numFmtId="0" fontId="2" fillId="4" borderId="0" xfId="0" applyFont="1" applyFill="1" applyAlignment="1">
      <alignment vertical="center"/>
    </xf>
    <xf numFmtId="0" fontId="50" fillId="4" borderId="0" xfId="0" applyFont="1" applyFill="1"/>
    <xf numFmtId="0" fontId="2" fillId="4" borderId="0" xfId="0" applyFont="1" applyFill="1" applyAlignment="1">
      <alignment horizontal="left" vertical="center" indent="1"/>
    </xf>
    <xf numFmtId="1" fontId="50" fillId="4" borderId="0" xfId="0" applyNumberFormat="1" applyFont="1" applyFill="1" applyAlignment="1">
      <alignment horizontal="right" vertical="center"/>
    </xf>
    <xf numFmtId="0" fontId="2" fillId="4" borderId="20" xfId="0" applyFont="1" applyFill="1" applyBorder="1" applyAlignment="1">
      <alignment horizontal="left" vertical="center"/>
    </xf>
    <xf numFmtId="0" fontId="2" fillId="4" borderId="20" xfId="0" applyFont="1" applyFill="1" applyBorder="1"/>
    <xf numFmtId="0" fontId="50" fillId="4" borderId="20" xfId="0" applyFont="1" applyFill="1" applyBorder="1"/>
    <xf numFmtId="1" fontId="50" fillId="4" borderId="20" xfId="0" applyNumberFormat="1" applyFont="1" applyFill="1" applyBorder="1" applyAlignment="1">
      <alignment horizontal="right" vertical="center"/>
    </xf>
    <xf numFmtId="0" fontId="2" fillId="0" borderId="0" xfId="0" applyFont="1" applyAlignment="1">
      <alignment vertical="center"/>
    </xf>
    <xf numFmtId="166" fontId="45" fillId="4" borderId="0" xfId="11" applyNumberFormat="1" applyFont="1" applyFill="1" applyAlignment="1">
      <alignment vertical="center"/>
    </xf>
    <xf numFmtId="169" fontId="45" fillId="4" borderId="0" xfId="3" applyNumberFormat="1" applyFont="1" applyFill="1" applyAlignment="1">
      <alignment vertical="center"/>
    </xf>
    <xf numFmtId="165" fontId="0" fillId="4" borderId="0" xfId="1" applyNumberFormat="1" applyFont="1" applyFill="1"/>
    <xf numFmtId="169" fontId="50" fillId="4" borderId="0" xfId="11" applyNumberFormat="1" applyFont="1" applyFill="1" applyAlignment="1">
      <alignment horizontal="right"/>
    </xf>
    <xf numFmtId="169" fontId="50" fillId="4" borderId="0" xfId="3" applyNumberFormat="1" applyFont="1" applyFill="1" applyAlignment="1">
      <alignment horizontal="right"/>
    </xf>
    <xf numFmtId="165" fontId="0" fillId="4" borderId="0" xfId="1" applyNumberFormat="1" applyFont="1" applyFill="1" applyAlignment="1">
      <alignment vertical="center"/>
    </xf>
    <xf numFmtId="165" fontId="0" fillId="4" borderId="0" xfId="3" applyNumberFormat="1" applyFont="1" applyFill="1" applyAlignment="1">
      <alignment vertical="center"/>
    </xf>
    <xf numFmtId="165" fontId="2" fillId="4" borderId="0" xfId="1" applyNumberFormat="1" applyFont="1" applyFill="1" applyAlignment="1">
      <alignment vertical="center"/>
    </xf>
    <xf numFmtId="165" fontId="2" fillId="4" borderId="0" xfId="1" applyNumberFormat="1" applyFont="1" applyFill="1" applyAlignment="1">
      <alignment horizontal="right" vertical="center"/>
    </xf>
    <xf numFmtId="165" fontId="45" fillId="4" borderId="0" xfId="0" applyNumberFormat="1" applyFont="1" applyFill="1" applyAlignment="1">
      <alignment horizontal="right" vertical="center"/>
    </xf>
    <xf numFmtId="166" fontId="45" fillId="4" borderId="0" xfId="0" applyNumberFormat="1" applyFont="1" applyFill="1" applyAlignment="1">
      <alignment horizontal="right" vertical="center"/>
    </xf>
    <xf numFmtId="0" fontId="45" fillId="4" borderId="0" xfId="0" applyFont="1" applyFill="1" applyAlignment="1">
      <alignment horizontal="right" vertical="center"/>
    </xf>
    <xf numFmtId="0" fontId="45" fillId="4" borderId="0" xfId="0" applyFont="1" applyFill="1" applyAlignment="1">
      <alignment horizontal="right" vertical="center" wrapText="1"/>
    </xf>
    <xf numFmtId="0" fontId="50" fillId="4" borderId="0" xfId="0" applyFont="1" applyFill="1" applyAlignment="1">
      <alignment vertical="center"/>
    </xf>
    <xf numFmtId="0" fontId="52" fillId="9" borderId="0" xfId="0" applyFont="1" applyFill="1" applyAlignment="1">
      <alignment horizontal="justify" vertical="center" wrapText="1"/>
    </xf>
    <xf numFmtId="0" fontId="3" fillId="4" borderId="13" xfId="0" applyFont="1" applyFill="1" applyBorder="1"/>
    <xf numFmtId="0" fontId="0" fillId="4" borderId="13" xfId="0" applyFill="1" applyBorder="1"/>
    <xf numFmtId="164" fontId="0" fillId="4" borderId="13" xfId="11" applyFont="1" applyFill="1" applyBorder="1"/>
    <xf numFmtId="4" fontId="0" fillId="4" borderId="13" xfId="0" applyNumberFormat="1" applyFill="1" applyBorder="1"/>
    <xf numFmtId="2" fontId="0" fillId="4" borderId="13" xfId="0" applyNumberFormat="1" applyFill="1" applyBorder="1"/>
    <xf numFmtId="164" fontId="3" fillId="4" borderId="13" xfId="11" applyFont="1" applyFill="1" applyBorder="1"/>
    <xf numFmtId="4" fontId="3" fillId="4" borderId="13" xfId="11" applyNumberFormat="1" applyFont="1" applyFill="1" applyBorder="1"/>
    <xf numFmtId="164" fontId="0" fillId="4" borderId="0" xfId="11" applyFont="1" applyFill="1"/>
    <xf numFmtId="4" fontId="0" fillId="4" borderId="13" xfId="11" applyNumberFormat="1" applyFont="1" applyFill="1" applyBorder="1"/>
    <xf numFmtId="0" fontId="2" fillId="4" borderId="13" xfId="0" applyFont="1" applyFill="1" applyBorder="1"/>
    <xf numFmtId="164" fontId="0" fillId="4" borderId="13" xfId="0" applyNumberFormat="1" applyFill="1" applyBorder="1"/>
    <xf numFmtId="0" fontId="74" fillId="4" borderId="0" xfId="0" applyFont="1" applyFill="1"/>
    <xf numFmtId="0" fontId="0" fillId="4" borderId="0" xfId="0" applyFill="1" applyAlignment="1">
      <alignment horizontal="left"/>
    </xf>
    <xf numFmtId="0" fontId="23" fillId="4" borderId="0" xfId="0" applyFont="1" applyFill="1"/>
    <xf numFmtId="164" fontId="2" fillId="4" borderId="0" xfId="11" applyFont="1" applyFill="1"/>
    <xf numFmtId="4" fontId="2" fillId="4" borderId="13" xfId="11" applyNumberFormat="1" applyFont="1" applyFill="1" applyBorder="1"/>
    <xf numFmtId="4" fontId="23" fillId="4" borderId="13" xfId="11" applyNumberFormat="1" applyFont="1" applyFill="1" applyBorder="1"/>
    <xf numFmtId="0" fontId="71" fillId="9" borderId="0" xfId="0" applyFont="1" applyFill="1" applyAlignment="1">
      <alignment vertical="center" wrapText="1"/>
    </xf>
    <xf numFmtId="0" fontId="71" fillId="4" borderId="0" xfId="0" applyFont="1" applyFill="1" applyAlignment="1">
      <alignment vertical="center" wrapText="1"/>
    </xf>
    <xf numFmtId="0" fontId="0" fillId="0" borderId="13" xfId="0" applyBorder="1"/>
    <xf numFmtId="0" fontId="2" fillId="0" borderId="13" xfId="0" applyFont="1" applyBorder="1" applyAlignment="1">
      <alignment horizontal="center"/>
    </xf>
    <xf numFmtId="0" fontId="2" fillId="0" borderId="13" xfId="0" applyFont="1" applyBorder="1"/>
    <xf numFmtId="10" fontId="0" fillId="0" borderId="13" xfId="0" applyNumberFormat="1" applyBorder="1" applyAlignment="1">
      <alignment horizontal="center"/>
    </xf>
    <xf numFmtId="0" fontId="2" fillId="0" borderId="0" xfId="0" applyFont="1"/>
    <xf numFmtId="0" fontId="0" fillId="4" borderId="0" xfId="0" applyFill="1" applyAlignment="1">
      <alignment vertical="center"/>
    </xf>
    <xf numFmtId="0" fontId="0" fillId="4" borderId="0" xfId="0" applyFill="1" applyAlignment="1">
      <alignment horizontal="center" vertical="center"/>
    </xf>
    <xf numFmtId="0" fontId="0" fillId="4" borderId="20" xfId="0" applyFill="1" applyBorder="1" applyAlignment="1">
      <alignment vertical="center"/>
    </xf>
    <xf numFmtId="0" fontId="74" fillId="4" borderId="0" xfId="0" applyFont="1" applyFill="1" applyAlignment="1">
      <alignment vertical="center"/>
    </xf>
    <xf numFmtId="0" fontId="77" fillId="4" borderId="0" xfId="0" applyFont="1" applyFill="1" applyAlignment="1">
      <alignment vertical="center"/>
    </xf>
    <xf numFmtId="0" fontId="71" fillId="4" borderId="0" xfId="0" applyFont="1" applyFill="1" applyAlignment="1">
      <alignment horizontal="justify" vertical="center" wrapText="1"/>
    </xf>
    <xf numFmtId="0" fontId="0" fillId="4" borderId="0" xfId="0" applyFill="1" applyAlignment="1">
      <alignment vertical="center" wrapText="1"/>
    </xf>
    <xf numFmtId="0" fontId="78" fillId="4" borderId="0" xfId="0" applyFont="1" applyFill="1"/>
    <xf numFmtId="0" fontId="1" fillId="4" borderId="0" xfId="0" applyFont="1" applyFill="1" applyAlignment="1">
      <alignment horizontal="right"/>
    </xf>
    <xf numFmtId="14" fontId="1" fillId="4" borderId="0" xfId="0" applyNumberFormat="1" applyFont="1" applyFill="1" applyAlignment="1">
      <alignment horizontal="left"/>
    </xf>
    <xf numFmtId="0" fontId="1" fillId="4" borderId="0" xfId="0" applyFont="1" applyFill="1"/>
    <xf numFmtId="0" fontId="72" fillId="4" borderId="0" xfId="0" applyFont="1" applyFill="1"/>
    <xf numFmtId="0" fontId="79" fillId="9" borderId="20" xfId="0" applyFont="1" applyFill="1" applyBorder="1"/>
    <xf numFmtId="0" fontId="0" fillId="9" borderId="20" xfId="0" applyFill="1" applyBorder="1"/>
    <xf numFmtId="0" fontId="2" fillId="4" borderId="20" xfId="0" applyFont="1" applyFill="1" applyBorder="1" applyAlignment="1">
      <alignment wrapText="1"/>
    </xf>
    <xf numFmtId="0" fontId="0" fillId="4" borderId="20" xfId="0" applyFill="1" applyBorder="1" applyAlignment="1">
      <alignment wrapText="1"/>
    </xf>
    <xf numFmtId="0" fontId="3" fillId="4" borderId="20" xfId="0" applyFont="1" applyFill="1" applyBorder="1" applyAlignment="1">
      <alignment wrapText="1"/>
    </xf>
    <xf numFmtId="0" fontId="2" fillId="4" borderId="12" xfId="0" applyFont="1" applyFill="1" applyBorder="1"/>
    <xf numFmtId="170" fontId="2" fillId="4" borderId="12" xfId="11" applyNumberFormat="1" applyFont="1" applyFill="1" applyBorder="1"/>
    <xf numFmtId="170" fontId="0" fillId="4" borderId="12" xfId="11" applyNumberFormat="1" applyFont="1" applyFill="1" applyBorder="1"/>
    <xf numFmtId="170" fontId="3" fillId="4" borderId="12" xfId="11" applyNumberFormat="1" applyFont="1" applyFill="1" applyBorder="1"/>
    <xf numFmtId="0" fontId="24" fillId="4" borderId="12" xfId="0" applyFont="1" applyFill="1" applyBorder="1"/>
    <xf numFmtId="9" fontId="24" fillId="4" borderId="12" xfId="1" applyFont="1" applyFill="1" applyBorder="1"/>
    <xf numFmtId="9" fontId="80" fillId="4" borderId="12" xfId="1" applyFont="1" applyFill="1" applyBorder="1"/>
    <xf numFmtId="9" fontId="81" fillId="4" borderId="12" xfId="1" applyFont="1" applyFill="1" applyBorder="1"/>
    <xf numFmtId="0" fontId="82" fillId="4" borderId="0" xfId="0" applyFont="1" applyFill="1"/>
    <xf numFmtId="0" fontId="20" fillId="9" borderId="20" xfId="0" applyFont="1" applyFill="1" applyBorder="1"/>
    <xf numFmtId="0" fontId="2" fillId="9" borderId="20" xfId="0" applyFont="1" applyFill="1" applyBorder="1"/>
    <xf numFmtId="169" fontId="2" fillId="4" borderId="12" xfId="11" applyNumberFormat="1" applyFont="1" applyFill="1" applyBorder="1"/>
    <xf numFmtId="169" fontId="0" fillId="4" borderId="12" xfId="11" applyNumberFormat="1" applyFont="1" applyFill="1" applyBorder="1"/>
    <xf numFmtId="169" fontId="3" fillId="4" borderId="12" xfId="11" applyNumberFormat="1" applyFont="1" applyFill="1" applyBorder="1"/>
    <xf numFmtId="0" fontId="20" fillId="4" borderId="0" xfId="0" applyFont="1" applyFill="1"/>
    <xf numFmtId="0" fontId="3" fillId="4" borderId="0" xfId="0" applyFont="1" applyFill="1" applyAlignment="1">
      <alignment wrapText="1"/>
    </xf>
    <xf numFmtId="169" fontId="3" fillId="4" borderId="0" xfId="11" applyNumberFormat="1" applyFont="1" applyFill="1" applyBorder="1"/>
    <xf numFmtId="9" fontId="81" fillId="4" borderId="0" xfId="1" applyFont="1" applyFill="1" applyBorder="1"/>
    <xf numFmtId="0" fontId="0" fillId="4" borderId="20" xfId="0" applyFill="1" applyBorder="1" applyAlignment="1">
      <alignment horizontal="center" wrapText="1"/>
    </xf>
    <xf numFmtId="0" fontId="3" fillId="4" borderId="20" xfId="0" applyFont="1" applyFill="1" applyBorder="1" applyAlignment="1">
      <alignment horizontal="center" wrapText="1"/>
    </xf>
    <xf numFmtId="0" fontId="0" fillId="4" borderId="12" xfId="0" applyFill="1" applyBorder="1"/>
    <xf numFmtId="3" fontId="0" fillId="4" borderId="12" xfId="3" applyNumberFormat="1" applyFont="1" applyFill="1" applyBorder="1" applyAlignment="1">
      <alignment horizontal="center"/>
    </xf>
    <xf numFmtId="1" fontId="0" fillId="4" borderId="12" xfId="3" applyNumberFormat="1" applyFont="1" applyFill="1" applyBorder="1" applyAlignment="1">
      <alignment horizontal="center"/>
    </xf>
    <xf numFmtId="3" fontId="3" fillId="4" borderId="12" xfId="3" applyNumberFormat="1" applyFont="1" applyFill="1" applyBorder="1" applyAlignment="1">
      <alignment horizontal="center"/>
    </xf>
    <xf numFmtId="0" fontId="1" fillId="4" borderId="12" xfId="0" applyFont="1" applyFill="1" applyBorder="1"/>
    <xf numFmtId="165" fontId="1" fillId="4" borderId="12" xfId="1" applyNumberFormat="1" applyFont="1" applyFill="1" applyBorder="1" applyAlignment="1">
      <alignment horizontal="center"/>
    </xf>
    <xf numFmtId="165" fontId="79" fillId="4" borderId="12" xfId="1" applyNumberFormat="1" applyFont="1" applyFill="1" applyBorder="1" applyAlignment="1">
      <alignment horizontal="center"/>
    </xf>
    <xf numFmtId="166" fontId="3" fillId="4" borderId="12" xfId="3" applyNumberFormat="1" applyFont="1" applyFill="1" applyBorder="1" applyAlignment="1">
      <alignment horizontal="center"/>
    </xf>
    <xf numFmtId="0" fontId="79" fillId="4" borderId="0" xfId="0" applyFont="1" applyFill="1"/>
    <xf numFmtId="0" fontId="0" fillId="4" borderId="0" xfId="0" applyFill="1" applyAlignment="1">
      <alignment wrapText="1"/>
    </xf>
    <xf numFmtId="169" fontId="3" fillId="4" borderId="0" xfId="3" applyNumberFormat="1" applyFont="1" applyFill="1"/>
    <xf numFmtId="170" fontId="0" fillId="4" borderId="0" xfId="3" applyNumberFormat="1" applyFont="1" applyFill="1"/>
    <xf numFmtId="0" fontId="79" fillId="9" borderId="0" xfId="0" applyFont="1" applyFill="1" applyAlignment="1">
      <alignment horizontal="left"/>
    </xf>
    <xf numFmtId="0" fontId="79" fillId="9" borderId="0" xfId="0" applyFont="1" applyFill="1" applyAlignment="1">
      <alignment horizontal="right"/>
    </xf>
    <xf numFmtId="0" fontId="0" fillId="9" borderId="0" xfId="0" applyFill="1" applyAlignment="1">
      <alignment horizontal="left"/>
    </xf>
    <xf numFmtId="0" fontId="0" fillId="9" borderId="0" xfId="0" applyFill="1"/>
    <xf numFmtId="0" fontId="0" fillId="4" borderId="20" xfId="0" applyFill="1" applyBorder="1" applyAlignment="1">
      <alignment horizontal="right" wrapText="1"/>
    </xf>
    <xf numFmtId="0" fontId="2" fillId="4" borderId="0" xfId="0" applyFont="1" applyFill="1" applyAlignment="1">
      <alignment horizontal="right" wrapText="1"/>
    </xf>
    <xf numFmtId="0" fontId="0" fillId="4" borderId="0" xfId="0" applyFill="1" applyAlignment="1">
      <alignment horizontal="center"/>
    </xf>
    <xf numFmtId="169" fontId="2" fillId="4" borderId="0" xfId="11" applyNumberFormat="1" applyFont="1" applyFill="1" applyAlignment="1">
      <alignment horizontal="center"/>
    </xf>
    <xf numFmtId="0" fontId="2" fillId="4" borderId="0" xfId="0" applyFont="1" applyFill="1" applyAlignment="1">
      <alignment horizontal="center"/>
    </xf>
    <xf numFmtId="169" fontId="23" fillId="4" borderId="12" xfId="11" applyNumberFormat="1" applyFont="1" applyFill="1" applyBorder="1" applyAlignment="1">
      <alignment horizontal="center"/>
    </xf>
    <xf numFmtId="169" fontId="23" fillId="4" borderId="0" xfId="11" applyNumberFormat="1" applyFont="1" applyFill="1" applyAlignment="1">
      <alignment horizontal="center"/>
    </xf>
    <xf numFmtId="0" fontId="20" fillId="9" borderId="0" xfId="0" applyFont="1" applyFill="1" applyAlignment="1">
      <alignment horizontal="left"/>
    </xf>
    <xf numFmtId="165" fontId="2" fillId="4" borderId="0" xfId="1" applyNumberFormat="1" applyFont="1" applyFill="1" applyAlignment="1">
      <alignment horizontal="right"/>
    </xf>
    <xf numFmtId="169" fontId="2" fillId="4" borderId="0" xfId="11" applyNumberFormat="1" applyFont="1" applyFill="1" applyAlignment="1">
      <alignment horizontal="right"/>
    </xf>
    <xf numFmtId="165" fontId="23" fillId="4" borderId="12" xfId="1" applyNumberFormat="1" applyFont="1" applyFill="1" applyBorder="1" applyAlignment="1">
      <alignment horizontal="right"/>
    </xf>
    <xf numFmtId="0" fontId="20" fillId="9" borderId="0" xfId="0" applyFont="1" applyFill="1" applyAlignment="1">
      <alignment horizontal="right"/>
    </xf>
    <xf numFmtId="0" fontId="2" fillId="9" borderId="0" xfId="0" applyFont="1" applyFill="1"/>
    <xf numFmtId="0" fontId="2" fillId="4" borderId="20" xfId="0" applyFont="1" applyFill="1" applyBorder="1" applyAlignment="1">
      <alignment horizontal="right" wrapText="1"/>
    </xf>
    <xf numFmtId="0" fontId="2" fillId="4" borderId="0" xfId="0" applyFont="1" applyFill="1" applyAlignment="1">
      <alignment wrapText="1"/>
    </xf>
    <xf numFmtId="0" fontId="0" fillId="4" borderId="0" xfId="0" applyFill="1" applyAlignment="1">
      <alignment horizontal="right" wrapText="1"/>
    </xf>
    <xf numFmtId="165" fontId="0" fillId="4" borderId="0" xfId="1" applyNumberFormat="1" applyFont="1" applyFill="1" applyAlignment="1">
      <alignment horizontal="center"/>
    </xf>
    <xf numFmtId="171" fontId="0" fillId="4" borderId="0" xfId="3" applyNumberFormat="1" applyFont="1" applyFill="1" applyAlignment="1">
      <alignment horizontal="right"/>
    </xf>
    <xf numFmtId="165" fontId="0" fillId="4" borderId="0" xfId="1" applyNumberFormat="1" applyFont="1" applyFill="1" applyAlignment="1">
      <alignment horizontal="right"/>
    </xf>
    <xf numFmtId="2" fontId="3" fillId="4" borderId="12" xfId="11" applyNumberFormat="1" applyFont="1" applyFill="1" applyBorder="1" applyAlignment="1">
      <alignment horizontal="right"/>
    </xf>
    <xf numFmtId="171" fontId="0" fillId="4" borderId="0" xfId="0" applyNumberFormat="1" applyFill="1"/>
    <xf numFmtId="0" fontId="3" fillId="4" borderId="12" xfId="0" applyFont="1" applyFill="1" applyBorder="1"/>
    <xf numFmtId="171" fontId="3" fillId="4" borderId="12" xfId="3" applyNumberFormat="1" applyFont="1" applyFill="1" applyBorder="1" applyAlignment="1">
      <alignment horizontal="right"/>
    </xf>
    <xf numFmtId="165" fontId="3" fillId="4" borderId="12" xfId="1" applyNumberFormat="1" applyFont="1" applyFill="1" applyBorder="1" applyAlignment="1">
      <alignment horizontal="right"/>
    </xf>
    <xf numFmtId="166" fontId="0" fillId="4" borderId="0" xfId="3" applyNumberFormat="1" applyFont="1" applyFill="1" applyAlignment="1">
      <alignment horizontal="right"/>
    </xf>
    <xf numFmtId="166" fontId="3" fillId="4" borderId="12" xfId="3" applyNumberFormat="1" applyFont="1" applyFill="1" applyBorder="1" applyAlignment="1">
      <alignment horizontal="right"/>
    </xf>
    <xf numFmtId="165" fontId="0" fillId="4" borderId="0" xfId="3" applyNumberFormat="1" applyFont="1" applyFill="1" applyAlignment="1">
      <alignment horizontal="right"/>
    </xf>
    <xf numFmtId="165" fontId="0" fillId="4" borderId="0" xfId="0" applyNumberFormat="1" applyFill="1"/>
    <xf numFmtId="165" fontId="3" fillId="4" borderId="12" xfId="3" applyNumberFormat="1" applyFont="1" applyFill="1" applyBorder="1" applyAlignment="1">
      <alignment horizontal="right"/>
    </xf>
    <xf numFmtId="0" fontId="72" fillId="0" borderId="0" xfId="0" applyFont="1"/>
    <xf numFmtId="0" fontId="3" fillId="9" borderId="0" xfId="0" applyFont="1" applyFill="1"/>
    <xf numFmtId="169" fontId="0" fillId="4" borderId="0" xfId="11" applyNumberFormat="1" applyFont="1" applyFill="1"/>
    <xf numFmtId="0" fontId="23" fillId="9" borderId="0" xfId="0" applyFont="1" applyFill="1"/>
    <xf numFmtId="169" fontId="2" fillId="4" borderId="0" xfId="11" applyNumberFormat="1" applyFont="1" applyFill="1"/>
    <xf numFmtId="0" fontId="23" fillId="4" borderId="12" xfId="0" applyFont="1" applyFill="1" applyBorder="1"/>
    <xf numFmtId="169" fontId="23" fillId="4" borderId="12" xfId="11" applyNumberFormat="1" applyFont="1" applyFill="1" applyBorder="1" applyAlignment="1">
      <alignment horizontal="right"/>
    </xf>
    <xf numFmtId="169" fontId="23" fillId="4" borderId="0" xfId="11" applyNumberFormat="1" applyFont="1" applyFill="1" applyBorder="1" applyAlignment="1">
      <alignment horizontal="right"/>
    </xf>
    <xf numFmtId="0" fontId="3" fillId="4" borderId="20" xfId="0" applyFont="1" applyFill="1" applyBorder="1" applyAlignment="1">
      <alignment horizontal="right" wrapText="1"/>
    </xf>
    <xf numFmtId="166" fontId="0" fillId="4" borderId="0" xfId="3" applyNumberFormat="1" applyFont="1" applyFill="1"/>
    <xf numFmtId="166" fontId="3" fillId="4" borderId="12" xfId="3" applyNumberFormat="1" applyFont="1" applyFill="1" applyBorder="1"/>
    <xf numFmtId="2" fontId="3" fillId="4" borderId="0" xfId="11" applyNumberFormat="1" applyFont="1" applyFill="1"/>
    <xf numFmtId="0" fontId="0" fillId="4" borderId="12" xfId="0" applyFill="1" applyBorder="1" applyAlignment="1">
      <alignment horizontal="right" wrapText="1"/>
    </xf>
    <xf numFmtId="167" fontId="0" fillId="4" borderId="0" xfId="11" applyNumberFormat="1" applyFont="1" applyFill="1" applyBorder="1"/>
    <xf numFmtId="166" fontId="0" fillId="4" borderId="0" xfId="0" applyNumberFormat="1" applyFill="1" applyAlignment="1">
      <alignment wrapText="1"/>
    </xf>
    <xf numFmtId="2" fontId="3" fillId="4" borderId="0" xfId="11" applyNumberFormat="1" applyFont="1" applyFill="1" applyBorder="1"/>
    <xf numFmtId="166" fontId="3" fillId="4" borderId="12" xfId="0" applyNumberFormat="1" applyFont="1" applyFill="1" applyBorder="1"/>
    <xf numFmtId="0" fontId="2" fillId="4" borderId="0" xfId="0" quotePrefix="1" applyFont="1" applyFill="1" applyAlignment="1">
      <alignment vertical="center"/>
    </xf>
    <xf numFmtId="0" fontId="2" fillId="4" borderId="0" xfId="0" quotePrefix="1" applyFont="1" applyFill="1"/>
    <xf numFmtId="0" fontId="0" fillId="4" borderId="0" xfId="0" quotePrefix="1" applyFill="1"/>
    <xf numFmtId="169" fontId="0" fillId="4" borderId="0" xfId="0" applyNumberFormat="1" applyFill="1"/>
    <xf numFmtId="0" fontId="3" fillId="4" borderId="12" xfId="0" applyFont="1" applyFill="1" applyBorder="1" applyAlignment="1">
      <alignment horizontal="right"/>
    </xf>
    <xf numFmtId="166" fontId="2" fillId="4" borderId="0" xfId="0" applyNumberFormat="1" applyFont="1" applyFill="1" applyAlignment="1">
      <alignment wrapText="1"/>
    </xf>
    <xf numFmtId="167" fontId="3" fillId="4" borderId="0" xfId="3" applyNumberFormat="1" applyFont="1" applyFill="1" applyBorder="1"/>
    <xf numFmtId="0" fontId="51" fillId="4" borderId="0" xfId="0" applyFont="1" applyFill="1"/>
    <xf numFmtId="164" fontId="4" fillId="4" borderId="12" xfId="11" applyFill="1" applyBorder="1"/>
    <xf numFmtId="164" fontId="3" fillId="4" borderId="12" xfId="11" applyFont="1" applyFill="1" applyBorder="1"/>
    <xf numFmtId="164" fontId="2" fillId="4" borderId="12" xfId="11" applyFont="1" applyFill="1" applyBorder="1" applyAlignment="1">
      <alignment horizontal="right"/>
    </xf>
    <xf numFmtId="164" fontId="23" fillId="4" borderId="12" xfId="11" applyFont="1" applyFill="1" applyBorder="1" applyAlignment="1">
      <alignment horizontal="right"/>
    </xf>
    <xf numFmtId="0" fontId="2" fillId="4" borderId="0" xfId="0" applyFont="1" applyFill="1" applyAlignment="1">
      <alignment horizontal="right"/>
    </xf>
    <xf numFmtId="0" fontId="2" fillId="4" borderId="20" xfId="0" applyFont="1" applyFill="1" applyBorder="1" applyAlignment="1">
      <alignment horizontal="right"/>
    </xf>
    <xf numFmtId="2" fontId="3" fillId="4" borderId="0" xfId="11" applyNumberFormat="1" applyFont="1" applyFill="1" applyAlignment="1">
      <alignment horizontal="center"/>
    </xf>
    <xf numFmtId="2" fontId="3" fillId="4" borderId="0" xfId="3" applyNumberFormat="1" applyFont="1" applyFill="1" applyAlignment="1">
      <alignment horizontal="center"/>
    </xf>
    <xf numFmtId="0" fontId="79" fillId="9" borderId="20" xfId="0" applyFont="1" applyFill="1" applyBorder="1" applyAlignment="1">
      <alignment horizontal="left"/>
    </xf>
    <xf numFmtId="0" fontId="3" fillId="9" borderId="20" xfId="0" applyFont="1" applyFill="1" applyBorder="1"/>
    <xf numFmtId="2" fontId="0" fillId="4" borderId="20" xfId="3" applyNumberFormat="1" applyFont="1" applyFill="1" applyBorder="1" applyAlignment="1">
      <alignment horizontal="center"/>
    </xf>
    <xf numFmtId="2" fontId="3" fillId="4" borderId="12" xfId="3" applyNumberFormat="1" applyFont="1" applyFill="1" applyBorder="1" applyAlignment="1">
      <alignment horizontal="center"/>
    </xf>
    <xf numFmtId="0" fontId="72" fillId="9" borderId="0" xfId="0" applyFont="1" applyFill="1"/>
    <xf numFmtId="0" fontId="69" fillId="9" borderId="0" xfId="0" applyFont="1" applyFill="1" applyAlignment="1">
      <alignment horizontal="left" vertical="center" wrapText="1" indent="1"/>
    </xf>
    <xf numFmtId="0" fontId="69" fillId="9" borderId="0" xfId="0" applyFont="1" applyFill="1" applyAlignment="1">
      <alignment vertical="center" wrapText="1"/>
    </xf>
    <xf numFmtId="0" fontId="85" fillId="9" borderId="0" xfId="0" applyFont="1" applyFill="1" applyAlignment="1">
      <alignment horizontal="justify" vertical="center" wrapText="1"/>
    </xf>
    <xf numFmtId="0" fontId="69" fillId="4" borderId="0" xfId="0" applyFont="1" applyFill="1" applyAlignment="1">
      <alignment horizontal="left" vertical="center" wrapText="1" indent="1"/>
    </xf>
    <xf numFmtId="0" fontId="69" fillId="4" borderId="0" xfId="0" applyFont="1" applyFill="1" applyAlignment="1">
      <alignment vertical="center" wrapText="1"/>
    </xf>
    <xf numFmtId="0" fontId="85" fillId="4" borderId="0" xfId="0" applyFont="1" applyFill="1" applyAlignment="1">
      <alignment horizontal="justify" vertical="center" wrapText="1"/>
    </xf>
    <xf numFmtId="0" fontId="45" fillId="4" borderId="0" xfId="0" applyFont="1" applyFill="1" applyAlignment="1">
      <alignment horizontal="left" vertical="center" wrapText="1" indent="5"/>
    </xf>
    <xf numFmtId="0" fontId="0" fillId="4" borderId="0" xfId="0" applyFill="1" applyAlignment="1">
      <alignment vertical="top" wrapText="1"/>
    </xf>
    <xf numFmtId="0" fontId="45" fillId="4" borderId="0" xfId="0" applyFont="1" applyFill="1" applyAlignment="1">
      <alignment horizontal="center" vertical="center" wrapText="1"/>
    </xf>
    <xf numFmtId="0" fontId="45" fillId="4" borderId="20" xfId="0" applyFont="1" applyFill="1" applyBorder="1" applyAlignment="1">
      <alignment horizontal="justify" vertical="center" wrapText="1"/>
    </xf>
    <xf numFmtId="0" fontId="0" fillId="4" borderId="0" xfId="0" applyFill="1" applyAlignment="1">
      <alignment horizontal="left" vertical="top"/>
    </xf>
    <xf numFmtId="0" fontId="86" fillId="4" borderId="0" xfId="0" applyFont="1" applyFill="1" applyAlignment="1">
      <alignment vertical="center"/>
    </xf>
    <xf numFmtId="0" fontId="58" fillId="4" borderId="0" xfId="0" applyFont="1" applyFill="1" applyAlignment="1">
      <alignment horizontal="left" vertical="top" wrapText="1"/>
    </xf>
    <xf numFmtId="0" fontId="64" fillId="4" borderId="0" xfId="10" applyFill="1" applyAlignment="1" applyProtection="1">
      <alignment horizontal="right"/>
    </xf>
    <xf numFmtId="0" fontId="87" fillId="9" borderId="0" xfId="0" applyFont="1" applyFill="1" applyAlignment="1">
      <alignment vertical="center"/>
    </xf>
    <xf numFmtId="0" fontId="88" fillId="9" borderId="0" xfId="0" applyFont="1" applyFill="1" applyAlignment="1">
      <alignment horizontal="center" vertical="center"/>
    </xf>
    <xf numFmtId="0" fontId="87" fillId="9" borderId="0" xfId="0" applyFont="1" applyFill="1" applyAlignment="1">
      <alignment horizontal="left" vertical="center"/>
    </xf>
    <xf numFmtId="0" fontId="68" fillId="4" borderId="12" xfId="0" applyFont="1" applyFill="1" applyBorder="1" applyAlignment="1">
      <alignment vertical="center" wrapText="1"/>
    </xf>
    <xf numFmtId="0" fontId="0" fillId="4" borderId="4" xfId="0" applyFill="1" applyBorder="1"/>
    <xf numFmtId="0" fontId="0" fillId="4" borderId="5" xfId="0" applyFill="1" applyBorder="1"/>
    <xf numFmtId="3" fontId="0" fillId="4" borderId="0" xfId="0" applyNumberFormat="1" applyFill="1" applyAlignment="1">
      <alignment horizontal="center"/>
    </xf>
    <xf numFmtId="0" fontId="73" fillId="4" borderId="4" xfId="0" applyFont="1" applyFill="1" applyBorder="1"/>
    <xf numFmtId="0" fontId="73" fillId="4" borderId="0" xfId="0" applyFont="1" applyFill="1" applyAlignment="1">
      <alignment wrapText="1"/>
    </xf>
    <xf numFmtId="0" fontId="0" fillId="4" borderId="6" xfId="0" applyFill="1" applyBorder="1" applyAlignment="1">
      <alignment horizontal="center"/>
    </xf>
    <xf numFmtId="0" fontId="0" fillId="4" borderId="7" xfId="0" applyFill="1" applyBorder="1" applyAlignment="1">
      <alignment horizontal="center"/>
    </xf>
    <xf numFmtId="3" fontId="0" fillId="4" borderId="4" xfId="0" applyNumberFormat="1" applyFill="1" applyBorder="1" applyAlignment="1">
      <alignment horizontal="center"/>
    </xf>
    <xf numFmtId="0" fontId="73" fillId="4" borderId="0" xfId="0" applyFont="1" applyFill="1"/>
    <xf numFmtId="0" fontId="0" fillId="4" borderId="4" xfId="0" applyFill="1" applyBorder="1" applyAlignment="1">
      <alignment horizontal="center"/>
    </xf>
    <xf numFmtId="170" fontId="0" fillId="4" borderId="0" xfId="11" applyNumberFormat="1" applyFont="1" applyFill="1" applyAlignment="1">
      <alignment horizontal="center"/>
    </xf>
    <xf numFmtId="0" fontId="0" fillId="4" borderId="7" xfId="0" applyFill="1" applyBorder="1"/>
    <xf numFmtId="0" fontId="0" fillId="4" borderId="6" xfId="0" applyFill="1" applyBorder="1"/>
    <xf numFmtId="0" fontId="0" fillId="4" borderId="8" xfId="0" applyFill="1" applyBorder="1"/>
    <xf numFmtId="0" fontId="51" fillId="10" borderId="0" xfId="0" applyFont="1" applyFill="1"/>
    <xf numFmtId="0" fontId="89" fillId="10" borderId="0" xfId="0" applyFont="1" applyFill="1"/>
    <xf numFmtId="0" fontId="90" fillId="11" borderId="24" xfId="0" applyFont="1" applyFill="1" applyBorder="1" applyAlignment="1">
      <alignment horizontal="left" vertical="center" wrapText="1" indent="1"/>
    </xf>
    <xf numFmtId="0" fontId="90" fillId="11" borderId="25" xfId="0" applyFont="1" applyFill="1" applyBorder="1" applyAlignment="1">
      <alignment horizontal="left" vertical="center" wrapText="1" indent="1"/>
    </xf>
    <xf numFmtId="0" fontId="91" fillId="10" borderId="26" xfId="0" applyFont="1" applyFill="1" applyBorder="1" applyAlignment="1">
      <alignment vertical="center" wrapText="1"/>
    </xf>
    <xf numFmtId="0" fontId="91" fillId="10" borderId="29" xfId="0" applyFont="1" applyFill="1" applyBorder="1" applyAlignment="1">
      <alignment vertical="center" wrapText="1"/>
    </xf>
    <xf numFmtId="0" fontId="51" fillId="10" borderId="29" xfId="0" applyFont="1" applyFill="1" applyBorder="1" applyAlignment="1">
      <alignment vertical="center" wrapText="1"/>
    </xf>
    <xf numFmtId="0" fontId="91" fillId="10" borderId="29" xfId="0" applyFont="1" applyFill="1" applyBorder="1" applyAlignment="1">
      <alignment horizontal="justify" vertical="center" wrapText="1"/>
    </xf>
    <xf numFmtId="0" fontId="91" fillId="10" borderId="32" xfId="0" applyFont="1" applyFill="1" applyBorder="1" applyAlignment="1">
      <alignment vertical="center" wrapText="1"/>
    </xf>
    <xf numFmtId="0" fontId="51" fillId="10" borderId="0" xfId="0" applyFont="1" applyFill="1" applyAlignment="1">
      <alignment vertical="top" wrapText="1"/>
    </xf>
    <xf numFmtId="0" fontId="91" fillId="10" borderId="0" xfId="0" applyFont="1" applyFill="1" applyAlignment="1">
      <alignment horizontal="left" vertical="top" wrapText="1" indent="5"/>
    </xf>
    <xf numFmtId="0" fontId="91" fillId="10" borderId="0" xfId="0" applyFont="1" applyFill="1" applyAlignment="1">
      <alignment horizontal="left" vertical="top" wrapText="1"/>
    </xf>
    <xf numFmtId="0" fontId="91" fillId="10" borderId="26" xfId="0" applyFont="1" applyFill="1" applyBorder="1" applyAlignment="1">
      <alignment vertical="center"/>
    </xf>
    <xf numFmtId="0" fontId="91" fillId="10" borderId="29" xfId="0" applyFont="1" applyFill="1" applyBorder="1" applyAlignment="1">
      <alignment vertical="center"/>
    </xf>
    <xf numFmtId="0" fontId="91" fillId="10" borderId="32" xfId="0" applyFont="1" applyFill="1" applyBorder="1" applyAlignment="1">
      <alignment vertical="center"/>
    </xf>
    <xf numFmtId="0" fontId="91" fillId="10" borderId="0" xfId="0" applyFont="1" applyFill="1" applyAlignment="1">
      <alignment horizontal="justify" vertical="center" wrapText="1"/>
    </xf>
    <xf numFmtId="0" fontId="51" fillId="10" borderId="0" xfId="0" applyFont="1" applyFill="1" applyAlignment="1">
      <alignment vertical="center" wrapText="1"/>
    </xf>
    <xf numFmtId="0" fontId="91" fillId="10" borderId="0" xfId="0" applyFont="1" applyFill="1" applyAlignment="1">
      <alignment vertical="center" wrapText="1"/>
    </xf>
    <xf numFmtId="0" fontId="51" fillId="12" borderId="0" xfId="0" applyFont="1" applyFill="1"/>
    <xf numFmtId="0" fontId="90" fillId="11" borderId="1" xfId="0" applyFont="1" applyFill="1" applyBorder="1" applyAlignment="1">
      <alignment vertical="center" wrapText="1"/>
    </xf>
    <xf numFmtId="0" fontId="90" fillId="11" borderId="37" xfId="0" applyFont="1" applyFill="1" applyBorder="1" applyAlignment="1">
      <alignment vertical="center" wrapText="1"/>
    </xf>
    <xf numFmtId="0" fontId="90" fillId="11" borderId="6" xfId="0" applyFont="1" applyFill="1" applyBorder="1" applyAlignment="1">
      <alignment vertical="center" wrapText="1"/>
    </xf>
    <xf numFmtId="0" fontId="91" fillId="11" borderId="38" xfId="0" applyFont="1" applyFill="1" applyBorder="1" applyAlignment="1">
      <alignment vertical="center" wrapText="1"/>
    </xf>
    <xf numFmtId="0" fontId="51" fillId="10" borderId="26" xfId="0" applyFont="1" applyFill="1" applyBorder="1" applyAlignment="1">
      <alignment vertical="center"/>
    </xf>
    <xf numFmtId="0" fontId="91" fillId="10" borderId="27" xfId="0" applyFont="1" applyFill="1" applyBorder="1" applyAlignment="1">
      <alignment vertical="center" wrapText="1"/>
    </xf>
    <xf numFmtId="0" fontId="91" fillId="10" borderId="39" xfId="0" applyFont="1" applyFill="1" applyBorder="1" applyAlignment="1">
      <alignment vertical="center" wrapText="1"/>
    </xf>
    <xf numFmtId="0" fontId="51" fillId="10" borderId="32" xfId="0" applyFont="1" applyFill="1" applyBorder="1" applyAlignment="1">
      <alignment vertical="center"/>
    </xf>
    <xf numFmtId="0" fontId="91" fillId="10" borderId="35" xfId="0" applyFont="1" applyFill="1" applyBorder="1" applyAlignment="1">
      <alignment vertical="center" wrapText="1"/>
    </xf>
    <xf numFmtId="0" fontId="91" fillId="10" borderId="34" xfId="0" applyFont="1" applyFill="1" applyBorder="1" applyAlignment="1">
      <alignment vertical="center" wrapText="1"/>
    </xf>
    <xf numFmtId="0" fontId="91" fillId="10" borderId="0" xfId="0" applyFont="1" applyFill="1" applyAlignment="1">
      <alignment vertical="center"/>
    </xf>
    <xf numFmtId="0" fontId="51" fillId="10" borderId="26" xfId="0" applyFont="1" applyFill="1" applyBorder="1" applyAlignment="1">
      <alignment vertical="center" wrapText="1"/>
    </xf>
    <xf numFmtId="0" fontId="51" fillId="10" borderId="29" xfId="0" applyFont="1" applyFill="1" applyBorder="1" applyAlignment="1">
      <alignment vertical="center"/>
    </xf>
    <xf numFmtId="0" fontId="51" fillId="10" borderId="0" xfId="0" applyFont="1" applyFill="1" applyAlignment="1">
      <alignment vertical="center"/>
    </xf>
    <xf numFmtId="0" fontId="91" fillId="10" borderId="0" xfId="0" applyFont="1" applyFill="1" applyAlignment="1">
      <alignment horizontal="left" vertical="center" wrapText="1" indent="5"/>
    </xf>
    <xf numFmtId="0" fontId="51" fillId="10" borderId="41" xfId="0" applyFont="1" applyFill="1" applyBorder="1" applyAlignment="1">
      <alignment vertical="center" wrapText="1"/>
    </xf>
    <xf numFmtId="0" fontId="51" fillId="10" borderId="44" xfId="0" applyFont="1" applyFill="1" applyBorder="1" applyAlignment="1">
      <alignment vertical="center"/>
    </xf>
    <xf numFmtId="0" fontId="51" fillId="10" borderId="32" xfId="0" applyFont="1" applyFill="1" applyBorder="1"/>
    <xf numFmtId="0" fontId="90" fillId="11" borderId="45" xfId="0" applyFont="1" applyFill="1" applyBorder="1" applyAlignment="1">
      <alignment horizontal="left" vertical="center" wrapText="1" indent="1"/>
    </xf>
    <xf numFmtId="0" fontId="90" fillId="11" borderId="45" xfId="0" applyFont="1" applyFill="1" applyBorder="1" applyAlignment="1">
      <alignment vertical="center" wrapText="1"/>
    </xf>
    <xf numFmtId="0" fontId="91" fillId="11" borderId="46" xfId="0" applyFont="1" applyFill="1" applyBorder="1" applyAlignment="1">
      <alignment horizontal="justify" vertical="center" wrapText="1"/>
    </xf>
    <xf numFmtId="0" fontId="90" fillId="11" borderId="0" xfId="0" applyFont="1" applyFill="1" applyAlignment="1">
      <alignment vertical="center" wrapText="1"/>
    </xf>
    <xf numFmtId="0" fontId="91" fillId="11" borderId="5" xfId="0" applyFont="1" applyFill="1" applyBorder="1" applyAlignment="1">
      <alignment horizontal="justify" vertical="center" wrapText="1"/>
    </xf>
    <xf numFmtId="0" fontId="51" fillId="10" borderId="26" xfId="0" applyFont="1" applyFill="1" applyBorder="1"/>
    <xf numFmtId="0" fontId="51" fillId="10" borderId="29" xfId="0" applyFont="1" applyFill="1" applyBorder="1"/>
    <xf numFmtId="0" fontId="51" fillId="10" borderId="47" xfId="0" applyFont="1" applyFill="1" applyBorder="1" applyAlignment="1">
      <alignment vertical="center"/>
    </xf>
    <xf numFmtId="0" fontId="91" fillId="10" borderId="45" xfId="0" applyFont="1" applyFill="1" applyBorder="1" applyAlignment="1">
      <alignment vertical="top" wrapText="1"/>
    </xf>
    <xf numFmtId="0" fontId="14" fillId="0" borderId="0" xfId="2"/>
    <xf numFmtId="14" fontId="2" fillId="0" borderId="0" xfId="0" applyNumberFormat="1" applyFont="1" applyAlignment="1">
      <alignment horizontal="center" vertical="center" wrapText="1"/>
    </xf>
    <xf numFmtId="0" fontId="0" fillId="0" borderId="0" xfId="0" applyAlignment="1" applyProtection="1">
      <alignment horizontal="center"/>
      <protection locked="0"/>
    </xf>
    <xf numFmtId="0" fontId="20" fillId="0" borderId="0" xfId="0" applyFont="1" applyAlignment="1">
      <alignment horizontal="center" vertical="center" wrapText="1"/>
    </xf>
    <xf numFmtId="167" fontId="0" fillId="4" borderId="12" xfId="3" applyNumberFormat="1" applyFont="1" applyFill="1" applyBorder="1" applyAlignment="1">
      <alignment horizontal="center"/>
    </xf>
    <xf numFmtId="167" fontId="3" fillId="4" borderId="12" xfId="3" applyNumberFormat="1" applyFont="1" applyFill="1" applyBorder="1" applyAlignment="1">
      <alignment horizontal="center"/>
    </xf>
    <xf numFmtId="3" fontId="0" fillId="4" borderId="0" xfId="0" applyNumberFormat="1" applyFill="1"/>
    <xf numFmtId="167" fontId="0" fillId="4" borderId="0" xfId="3" applyNumberFormat="1" applyFont="1" applyFill="1"/>
    <xf numFmtId="167" fontId="3" fillId="4" borderId="12" xfId="3" applyNumberFormat="1" applyFont="1" applyFill="1" applyBorder="1"/>
    <xf numFmtId="0" fontId="0" fillId="4" borderId="0" xfId="0" applyFill="1" applyAlignment="1">
      <alignment horizontal="center" wrapText="1"/>
    </xf>
    <xf numFmtId="165" fontId="0" fillId="4" borderId="20" xfId="1" applyNumberFormat="1" applyFont="1" applyFill="1" applyBorder="1" applyAlignment="1">
      <alignment horizontal="center"/>
    </xf>
    <xf numFmtId="165" fontId="3" fillId="4" borderId="12" xfId="1" applyNumberFormat="1" applyFont="1" applyFill="1" applyBorder="1" applyAlignment="1">
      <alignment horizontal="center"/>
    </xf>
    <xf numFmtId="165" fontId="0" fillId="4" borderId="0" xfId="1" applyNumberFormat="1" applyFont="1" applyFill="1" applyAlignment="1">
      <alignment horizontal="center" wrapText="1"/>
    </xf>
    <xf numFmtId="167" fontId="0" fillId="4" borderId="20" xfId="3" applyNumberFormat="1" applyFont="1" applyFill="1" applyBorder="1" applyAlignment="1">
      <alignment horizontal="center"/>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168" fontId="41" fillId="8" borderId="0" xfId="9" applyNumberFormat="1" applyFill="1" applyAlignment="1">
      <alignment horizontal="center"/>
    </xf>
    <xf numFmtId="0" fontId="57" fillId="4" borderId="0" xfId="0" applyFont="1" applyFill="1" applyAlignment="1">
      <alignment horizontal="left" wrapText="1"/>
    </xf>
    <xf numFmtId="0" fontId="52" fillId="4" borderId="0" xfId="0" applyFont="1" applyFill="1" applyAlignment="1">
      <alignment horizontal="center" vertical="center" wrapText="1"/>
    </xf>
    <xf numFmtId="0" fontId="71" fillId="9" borderId="0" xfId="0" applyFont="1" applyFill="1" applyAlignment="1">
      <alignment horizontal="center" vertical="center" wrapText="1"/>
    </xf>
    <xf numFmtId="0" fontId="3" fillId="4" borderId="0" xfId="0" applyFont="1" applyFill="1" applyAlignment="1">
      <alignment vertical="center"/>
    </xf>
    <xf numFmtId="0" fontId="52" fillId="4" borderId="0" xfId="0" applyFont="1" applyFill="1" applyAlignment="1">
      <alignment horizontal="left" vertical="center" wrapText="1"/>
    </xf>
    <xf numFmtId="0" fontId="0" fillId="4" borderId="10" xfId="0" applyFill="1" applyBorder="1" applyAlignment="1">
      <alignment horizontal="left"/>
    </xf>
    <xf numFmtId="0" fontId="0" fillId="4" borderId="12" xfId="0" applyFill="1" applyBorder="1" applyAlignment="1">
      <alignment horizontal="left"/>
    </xf>
    <xf numFmtId="0" fontId="0" fillId="4" borderId="11" xfId="0" applyFill="1" applyBorder="1" applyAlignment="1">
      <alignment horizontal="left"/>
    </xf>
    <xf numFmtId="0" fontId="52" fillId="4" borderId="0" xfId="0" applyFont="1" applyFill="1" applyAlignment="1">
      <alignment horizontal="left" vertical="center"/>
    </xf>
    <xf numFmtId="0" fontId="0" fillId="4" borderId="0" xfId="0" applyFill="1" applyAlignment="1">
      <alignment horizontal="center" vertical="center"/>
    </xf>
    <xf numFmtId="0" fontId="0" fillId="4" borderId="20" xfId="0" applyFill="1" applyBorder="1" applyAlignment="1">
      <alignment horizontal="center" vertical="center"/>
    </xf>
    <xf numFmtId="0" fontId="69" fillId="4" borderId="0" xfId="0" applyFont="1" applyFill="1" applyAlignment="1">
      <alignment horizontal="center" vertical="center" wrapText="1"/>
    </xf>
    <xf numFmtId="0" fontId="1" fillId="4" borderId="20" xfId="0" applyFont="1" applyFill="1" applyBorder="1" applyAlignment="1">
      <alignment horizontal="center"/>
    </xf>
    <xf numFmtId="0" fontId="24" fillId="4" borderId="20" xfId="0" applyFont="1" applyFill="1" applyBorder="1" applyAlignment="1">
      <alignment horizontal="center"/>
    </xf>
    <xf numFmtId="0" fontId="45" fillId="4" borderId="0" xfId="0" applyFont="1" applyFill="1" applyAlignment="1">
      <alignment horizontal="justify" vertical="center" wrapText="1"/>
    </xf>
    <xf numFmtId="0" fontId="45" fillId="4" borderId="0" xfId="0" applyFont="1" applyFill="1" applyAlignment="1">
      <alignment vertical="center" wrapText="1"/>
    </xf>
    <xf numFmtId="0" fontId="73" fillId="4" borderId="0" xfId="0" applyFont="1" applyFill="1" applyAlignment="1">
      <alignment horizontal="center" wrapText="1"/>
    </xf>
    <xf numFmtId="0" fontId="87" fillId="9" borderId="0" xfId="0" applyFont="1" applyFill="1" applyAlignment="1">
      <alignment horizontal="center" vertical="center" wrapText="1"/>
    </xf>
    <xf numFmtId="0" fontId="88" fillId="9" borderId="0" xfId="0" applyFont="1" applyFill="1" applyAlignment="1">
      <alignment horizontal="center" vertical="center"/>
    </xf>
    <xf numFmtId="0" fontId="0" fillId="0" borderId="21" xfId="0" applyBorder="1" applyAlignment="1">
      <alignment horizontal="center"/>
    </xf>
    <xf numFmtId="0" fontId="0" fillId="0" borderId="0" xfId="0" applyAlignment="1">
      <alignment horizontal="center"/>
    </xf>
    <xf numFmtId="0" fontId="0" fillId="0" borderId="20" xfId="0" applyBorder="1" applyAlignment="1">
      <alignment horizontal="center"/>
    </xf>
    <xf numFmtId="0" fontId="64" fillId="4" borderId="12" xfId="10" applyFill="1" applyBorder="1" applyAlignment="1" applyProtection="1">
      <alignment horizontal="left" vertical="center" wrapText="1"/>
    </xf>
    <xf numFmtId="0" fontId="0" fillId="4" borderId="22" xfId="0" applyFill="1" applyBorder="1" applyAlignment="1">
      <alignment horizontal="left" vertical="top" wrapText="1"/>
    </xf>
    <xf numFmtId="0" fontId="0" fillId="4" borderId="21" xfId="0" applyFill="1" applyBorder="1" applyAlignment="1">
      <alignment horizontal="left" vertical="top" wrapText="1"/>
    </xf>
    <xf numFmtId="0" fontId="0" fillId="4" borderId="23" xfId="0" applyFill="1" applyBorder="1" applyAlignment="1">
      <alignment horizontal="left" vertical="top" wrapText="1"/>
    </xf>
    <xf numFmtId="0" fontId="91" fillId="12" borderId="13" xfId="0" applyFont="1" applyFill="1" applyBorder="1" applyAlignment="1">
      <alignment horizontal="left" vertical="top"/>
    </xf>
    <xf numFmtId="0" fontId="91" fillId="12" borderId="30" xfId="0" applyFont="1" applyFill="1" applyBorder="1" applyAlignment="1">
      <alignment horizontal="left" vertical="top"/>
    </xf>
    <xf numFmtId="0" fontId="90" fillId="11" borderId="1" xfId="0" applyFont="1" applyFill="1" applyBorder="1" applyAlignment="1">
      <alignment horizontal="left" vertical="center" wrapText="1"/>
    </xf>
    <xf numFmtId="0" fontId="90" fillId="11" borderId="3" xfId="0" applyFont="1" applyFill="1" applyBorder="1" applyAlignment="1">
      <alignment horizontal="left" vertical="center" wrapText="1"/>
    </xf>
    <xf numFmtId="0" fontId="90" fillId="11" borderId="4" xfId="0" applyFont="1" applyFill="1" applyBorder="1" applyAlignment="1">
      <alignment horizontal="left" vertical="center" wrapText="1"/>
    </xf>
    <xf numFmtId="0" fontId="90" fillId="11" borderId="5" xfId="0" applyFont="1" applyFill="1" applyBorder="1" applyAlignment="1">
      <alignment horizontal="left" vertical="center" wrapText="1"/>
    </xf>
    <xf numFmtId="0" fontId="91" fillId="12" borderId="27" xfId="0" applyFont="1" applyFill="1" applyBorder="1" applyAlignment="1">
      <alignment horizontal="left" vertical="top"/>
    </xf>
    <xf numFmtId="0" fontId="91" fillId="12" borderId="28" xfId="0" applyFont="1" applyFill="1" applyBorder="1" applyAlignment="1">
      <alignment horizontal="left" vertical="top"/>
    </xf>
    <xf numFmtId="0" fontId="91" fillId="12" borderId="10" xfId="0" applyFont="1" applyFill="1" applyBorder="1" applyAlignment="1">
      <alignment horizontal="left" vertical="top"/>
    </xf>
    <xf numFmtId="0" fontId="91" fillId="12" borderId="31" xfId="0" applyFont="1" applyFill="1" applyBorder="1" applyAlignment="1">
      <alignment horizontal="left" vertical="top"/>
    </xf>
    <xf numFmtId="0" fontId="91" fillId="12" borderId="10" xfId="0" applyFont="1" applyFill="1" applyBorder="1" applyAlignment="1">
      <alignment horizontal="left" vertical="top" wrapText="1"/>
    </xf>
    <xf numFmtId="0" fontId="91" fillId="12" borderId="31" xfId="0" applyFont="1" applyFill="1" applyBorder="1" applyAlignment="1">
      <alignment horizontal="left" vertical="top" wrapText="1"/>
    </xf>
    <xf numFmtId="0" fontId="91" fillId="12" borderId="33" xfId="0" applyFont="1" applyFill="1" applyBorder="1" applyAlignment="1">
      <alignment horizontal="left" vertical="top"/>
    </xf>
    <xf numFmtId="0" fontId="91" fillId="12" borderId="34" xfId="0" applyFont="1" applyFill="1" applyBorder="1" applyAlignment="1">
      <alignment horizontal="left" vertical="top"/>
    </xf>
    <xf numFmtId="0" fontId="90" fillId="11" borderId="1" xfId="0" applyFont="1" applyFill="1" applyBorder="1" applyAlignment="1">
      <alignment horizontal="left" vertical="top" wrapText="1"/>
    </xf>
    <xf numFmtId="0" fontId="90" fillId="11" borderId="3" xfId="0" applyFont="1" applyFill="1" applyBorder="1" applyAlignment="1">
      <alignment horizontal="left" vertical="top" wrapText="1"/>
    </xf>
    <xf numFmtId="0" fontId="90" fillId="11" borderId="4" xfId="0" applyFont="1" applyFill="1" applyBorder="1" applyAlignment="1">
      <alignment horizontal="left" vertical="top" wrapText="1"/>
    </xf>
    <xf numFmtId="0" fontId="90" fillId="11" borderId="5" xfId="0" applyFont="1" applyFill="1" applyBorder="1" applyAlignment="1">
      <alignment horizontal="left" vertical="top" wrapText="1"/>
    </xf>
    <xf numFmtId="0" fontId="91" fillId="12" borderId="27" xfId="0" applyFont="1" applyFill="1" applyBorder="1" applyAlignment="1">
      <alignment horizontal="left" vertical="top" wrapText="1"/>
    </xf>
    <xf numFmtId="0" fontId="91" fillId="12" borderId="28" xfId="0" applyFont="1" applyFill="1" applyBorder="1" applyAlignment="1">
      <alignment horizontal="left" vertical="top" wrapText="1"/>
    </xf>
    <xf numFmtId="0" fontId="91" fillId="0" borderId="13" xfId="0" applyFont="1" applyBorder="1" applyAlignment="1">
      <alignment horizontal="left" vertical="top" wrapText="1"/>
    </xf>
    <xf numFmtId="0" fontId="91" fillId="0" borderId="30" xfId="0" applyFont="1" applyBorder="1" applyAlignment="1">
      <alignment horizontal="left" vertical="top" wrapText="1"/>
    </xf>
    <xf numFmtId="0" fontId="91" fillId="12" borderId="35" xfId="0" applyFont="1" applyFill="1" applyBorder="1" applyAlignment="1">
      <alignment horizontal="left" vertical="top" wrapText="1"/>
    </xf>
    <xf numFmtId="0" fontId="91" fillId="12" borderId="36" xfId="0" applyFont="1" applyFill="1" applyBorder="1" applyAlignment="1">
      <alignment horizontal="left" vertical="top" wrapText="1"/>
    </xf>
    <xf numFmtId="0" fontId="91" fillId="10" borderId="13" xfId="0" applyFont="1" applyFill="1" applyBorder="1" applyAlignment="1">
      <alignment horizontal="left" vertical="center" wrapText="1"/>
    </xf>
    <xf numFmtId="0" fontId="91" fillId="10" borderId="30" xfId="0" applyFont="1" applyFill="1" applyBorder="1" applyAlignment="1">
      <alignment horizontal="left" vertical="center" wrapText="1"/>
    </xf>
    <xf numFmtId="0" fontId="91" fillId="10" borderId="40" xfId="0" applyFont="1" applyFill="1" applyBorder="1" applyAlignment="1">
      <alignment horizontal="left" vertical="center" wrapText="1"/>
    </xf>
    <xf numFmtId="0" fontId="91" fillId="10" borderId="39" xfId="0" applyFont="1" applyFill="1" applyBorder="1" applyAlignment="1">
      <alignment horizontal="left" vertical="center" wrapText="1"/>
    </xf>
    <xf numFmtId="0" fontId="91" fillId="10" borderId="33" xfId="0" applyFont="1" applyFill="1" applyBorder="1" applyAlignment="1">
      <alignment horizontal="left" vertical="center" wrapText="1"/>
    </xf>
    <xf numFmtId="0" fontId="91" fillId="10" borderId="34" xfId="0" applyFont="1" applyFill="1" applyBorder="1" applyAlignment="1">
      <alignment horizontal="left" vertical="center" wrapText="1"/>
    </xf>
    <xf numFmtId="0" fontId="90" fillId="11" borderId="6" xfId="0" applyFont="1" applyFill="1" applyBorder="1" applyAlignment="1">
      <alignment horizontal="left" vertical="center" wrapText="1"/>
    </xf>
    <xf numFmtId="0" fontId="90" fillId="11" borderId="8" xfId="0" applyFont="1" applyFill="1" applyBorder="1" applyAlignment="1">
      <alignment horizontal="left" vertical="center" wrapText="1"/>
    </xf>
    <xf numFmtId="0" fontId="91" fillId="10" borderId="42" xfId="0" applyFont="1" applyFill="1" applyBorder="1" applyAlignment="1">
      <alignment horizontal="left" vertical="center" wrapText="1"/>
    </xf>
    <xf numFmtId="0" fontId="91" fillId="10" borderId="43" xfId="0" applyFont="1" applyFill="1" applyBorder="1" applyAlignment="1">
      <alignment horizontal="left" vertical="center" wrapText="1"/>
    </xf>
    <xf numFmtId="0" fontId="90" fillId="11" borderId="45" xfId="0" applyFont="1" applyFill="1" applyBorder="1" applyAlignment="1">
      <alignment horizontal="left" vertical="center" wrapText="1"/>
    </xf>
    <xf numFmtId="0" fontId="90" fillId="11" borderId="46" xfId="0" applyFont="1" applyFill="1" applyBorder="1" applyAlignment="1">
      <alignment horizontal="left" vertical="center" wrapText="1"/>
    </xf>
    <xf numFmtId="0" fontId="91" fillId="10" borderId="10" xfId="0" applyFont="1" applyFill="1" applyBorder="1" applyAlignment="1">
      <alignment horizontal="left" vertical="center" wrapText="1"/>
    </xf>
    <xf numFmtId="0" fontId="91" fillId="10" borderId="31" xfId="0" applyFont="1" applyFill="1" applyBorder="1" applyAlignment="1">
      <alignment horizontal="left" vertical="center" wrapText="1"/>
    </xf>
    <xf numFmtId="0" fontId="91" fillId="10" borderId="48" xfId="0" applyFont="1" applyFill="1" applyBorder="1" applyAlignment="1">
      <alignment horizontal="left" vertical="center" wrapText="1"/>
    </xf>
    <xf numFmtId="0" fontId="91" fillId="10" borderId="46" xfId="0" applyFont="1" applyFill="1" applyBorder="1" applyAlignment="1">
      <alignment horizontal="left" vertical="center" wrapText="1"/>
    </xf>
    <xf numFmtId="0" fontId="43" fillId="0" borderId="0" xfId="0" applyFont="1" applyAlignment="1">
      <alignment horizontal="left" vertical="center" wrapText="1"/>
    </xf>
  </cellXfs>
  <cellStyles count="12">
    <cellStyle name="Comma 2" xfId="3" xr:uid="{00000000-0005-0000-0000-000000000000}"/>
    <cellStyle name="Hyperlink" xfId="2" builtinId="8"/>
    <cellStyle name="Hyperlink 2" xfId="10" xr:uid="{94B46A7B-9BEA-4F16-971F-B40DA2281223}"/>
    <cellStyle name="Komma 2" xfId="11" xr:uid="{D8EA0FE0-0BF1-4E51-B703-65A62B34D1E4}"/>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_porteføljerapport skabelon v4.3 - q1-2010 26apr2010" xfId="9" xr:uid="{DDEDC975-5452-4C87-AEBE-2281F0371D39}"/>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7.jpe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jpeg"/></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jpeg"/></Relationships>
</file>

<file path=xl/drawings/_rels/drawing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jpeg"/></Relationships>
</file>

<file path=xl/drawings/_rels/drawing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770097</xdr:colOff>
      <xdr:row>12</xdr:row>
      <xdr:rowOff>15241</xdr:rowOff>
    </xdr:from>
    <xdr:to>
      <xdr:col>8</xdr:col>
      <xdr:colOff>46415</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210753" y="3360897"/>
          <a:ext cx="4562693" cy="143800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238125</xdr:colOff>
      <xdr:row>0</xdr:row>
      <xdr:rowOff>0</xdr:rowOff>
    </xdr:from>
    <xdr:ext cx="16974911" cy="488639"/>
    <xdr:pic>
      <xdr:nvPicPr>
        <xdr:cNvPr id="3" name="Picture 2">
          <a:extLst>
            <a:ext uri="{FF2B5EF4-FFF2-40B4-BE49-F238E27FC236}">
              <a16:creationId xmlns:a16="http://schemas.microsoft.com/office/drawing/2014/main" id="{777A9863-B338-4F16-888C-7D33560CA4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0"/>
          <a:ext cx="16974911" cy="48863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twoCellAnchor editAs="oneCell">
    <xdr:from>
      <xdr:col>12</xdr:col>
      <xdr:colOff>612321</xdr:colOff>
      <xdr:row>1</xdr:row>
      <xdr:rowOff>381000</xdr:rowOff>
    </xdr:from>
    <xdr:to>
      <xdr:col>14</xdr:col>
      <xdr:colOff>966106</xdr:colOff>
      <xdr:row>64</xdr:row>
      <xdr:rowOff>14232</xdr:rowOff>
    </xdr:to>
    <xdr:pic>
      <xdr:nvPicPr>
        <xdr:cNvPr id="4" name="Picture 3">
          <a:extLst>
            <a:ext uri="{FF2B5EF4-FFF2-40B4-BE49-F238E27FC236}">
              <a16:creationId xmlns:a16="http://schemas.microsoft.com/office/drawing/2014/main" id="{A15D9749-B302-4AE7-9473-6FAEDB54D21D}"/>
            </a:ext>
          </a:extLst>
        </xdr:cNvPr>
        <xdr:cNvPicPr>
          <a:picLocks noChangeAspect="1"/>
        </xdr:cNvPicPr>
      </xdr:nvPicPr>
      <xdr:blipFill>
        <a:blip xmlns:r="http://schemas.openxmlformats.org/officeDocument/2006/relationships" r:embed="rId2"/>
        <a:stretch>
          <a:fillRect/>
        </a:stretch>
      </xdr:blipFill>
      <xdr:spPr>
        <a:xfrm>
          <a:off x="15348857" y="571500"/>
          <a:ext cx="2163535" cy="53130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0</xdr:col>
      <xdr:colOff>254000</xdr:colOff>
      <xdr:row>0</xdr:row>
      <xdr:rowOff>0</xdr:rowOff>
    </xdr:from>
    <xdr:ext cx="16863786" cy="488639"/>
    <xdr:pic>
      <xdr:nvPicPr>
        <xdr:cNvPr id="3" name="Picture 2">
          <a:extLst>
            <a:ext uri="{FF2B5EF4-FFF2-40B4-BE49-F238E27FC236}">
              <a16:creationId xmlns:a16="http://schemas.microsoft.com/office/drawing/2014/main" id="{449C8790-39CC-4F4C-AC64-A21C9675B9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4000" y="0"/>
          <a:ext cx="16863786" cy="48863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twoCellAnchor editAs="oneCell">
    <xdr:from>
      <xdr:col>12</xdr:col>
      <xdr:colOff>612321</xdr:colOff>
      <xdr:row>1</xdr:row>
      <xdr:rowOff>408215</xdr:rowOff>
    </xdr:from>
    <xdr:to>
      <xdr:col>14</xdr:col>
      <xdr:colOff>925285</xdr:colOff>
      <xdr:row>4</xdr:row>
      <xdr:rowOff>0</xdr:rowOff>
    </xdr:to>
    <xdr:pic>
      <xdr:nvPicPr>
        <xdr:cNvPr id="4" name="Picture 3">
          <a:extLst>
            <a:ext uri="{FF2B5EF4-FFF2-40B4-BE49-F238E27FC236}">
              <a16:creationId xmlns:a16="http://schemas.microsoft.com/office/drawing/2014/main" id="{D010E4E1-CC1A-46F5-A08F-492EBA5DC660}"/>
            </a:ext>
          </a:extLst>
        </xdr:cNvPr>
        <xdr:cNvPicPr>
          <a:picLocks noChangeAspect="1"/>
        </xdr:cNvPicPr>
      </xdr:nvPicPr>
      <xdr:blipFill>
        <a:blip xmlns:r="http://schemas.openxmlformats.org/officeDocument/2006/relationships" r:embed="rId2"/>
        <a:stretch>
          <a:fillRect/>
        </a:stretch>
      </xdr:blipFill>
      <xdr:spPr>
        <a:xfrm>
          <a:off x="15920357" y="598715"/>
          <a:ext cx="2163535" cy="53130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0</xdr:col>
      <xdr:colOff>246529</xdr:colOff>
      <xdr:row>0</xdr:row>
      <xdr:rowOff>0</xdr:rowOff>
    </xdr:from>
    <xdr:ext cx="14830185" cy="488639"/>
    <xdr:pic>
      <xdr:nvPicPr>
        <xdr:cNvPr id="3" name="Picture 2">
          <a:extLst>
            <a:ext uri="{FF2B5EF4-FFF2-40B4-BE49-F238E27FC236}">
              <a16:creationId xmlns:a16="http://schemas.microsoft.com/office/drawing/2014/main" id="{222C024C-7C9F-44D7-B4C5-2929E1B58E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6529" y="0"/>
          <a:ext cx="14830185" cy="48863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twoCellAnchor editAs="oneCell">
    <xdr:from>
      <xdr:col>3</xdr:col>
      <xdr:colOff>2884714</xdr:colOff>
      <xdr:row>2</xdr:row>
      <xdr:rowOff>149678</xdr:rowOff>
    </xdr:from>
    <xdr:to>
      <xdr:col>3</xdr:col>
      <xdr:colOff>5048249</xdr:colOff>
      <xdr:row>5</xdr:row>
      <xdr:rowOff>109481</xdr:rowOff>
    </xdr:to>
    <xdr:pic>
      <xdr:nvPicPr>
        <xdr:cNvPr id="4" name="Picture 3">
          <a:extLst>
            <a:ext uri="{FF2B5EF4-FFF2-40B4-BE49-F238E27FC236}">
              <a16:creationId xmlns:a16="http://schemas.microsoft.com/office/drawing/2014/main" id="{596B2E45-7938-479E-BB2B-0548408DD45E}"/>
            </a:ext>
          </a:extLst>
        </xdr:cNvPr>
        <xdr:cNvPicPr>
          <a:picLocks noChangeAspect="1"/>
        </xdr:cNvPicPr>
      </xdr:nvPicPr>
      <xdr:blipFill>
        <a:blip xmlns:r="http://schemas.openxmlformats.org/officeDocument/2006/relationships" r:embed="rId2"/>
        <a:stretch>
          <a:fillRect/>
        </a:stretch>
      </xdr:blipFill>
      <xdr:spPr>
        <a:xfrm>
          <a:off x="12491357" y="530678"/>
          <a:ext cx="2163535" cy="53130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78441</xdr:colOff>
      <xdr:row>3</xdr:row>
      <xdr:rowOff>107639</xdr:rowOff>
    </xdr:to>
    <xdr:pic>
      <xdr:nvPicPr>
        <xdr:cNvPr id="2" name="Picture 3">
          <a:extLst>
            <a:ext uri="{FF2B5EF4-FFF2-40B4-BE49-F238E27FC236}">
              <a16:creationId xmlns:a16="http://schemas.microsoft.com/office/drawing/2014/main" id="{8BE39DBB-536A-4BE4-8579-EAE240BA8E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190500"/>
          <a:ext cx="14718366" cy="48863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1</xdr:col>
      <xdr:colOff>0</xdr:colOff>
      <xdr:row>1</xdr:row>
      <xdr:rowOff>0</xdr:rowOff>
    </xdr:from>
    <xdr:to>
      <xdr:col>4</xdr:col>
      <xdr:colOff>78441</xdr:colOff>
      <xdr:row>3</xdr:row>
      <xdr:rowOff>107639</xdr:rowOff>
    </xdr:to>
    <xdr:pic>
      <xdr:nvPicPr>
        <xdr:cNvPr id="3" name="Picture 3">
          <a:extLst>
            <a:ext uri="{FF2B5EF4-FFF2-40B4-BE49-F238E27FC236}">
              <a16:creationId xmlns:a16="http://schemas.microsoft.com/office/drawing/2014/main" id="{7D98F430-2571-42A6-916C-419B1B7E39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190500"/>
          <a:ext cx="14718366" cy="48863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3</xdr:col>
      <xdr:colOff>3048001</xdr:colOff>
      <xdr:row>3</xdr:row>
      <xdr:rowOff>54428</xdr:rowOff>
    </xdr:from>
    <xdr:to>
      <xdr:col>3</xdr:col>
      <xdr:colOff>5102679</xdr:colOff>
      <xdr:row>5</xdr:row>
      <xdr:rowOff>177999</xdr:rowOff>
    </xdr:to>
    <xdr:pic>
      <xdr:nvPicPr>
        <xdr:cNvPr id="5" name="Picture 4">
          <a:extLst>
            <a:ext uri="{FF2B5EF4-FFF2-40B4-BE49-F238E27FC236}">
              <a16:creationId xmlns:a16="http://schemas.microsoft.com/office/drawing/2014/main" id="{A0D4A192-1612-42BA-A5FE-85571CFE65C6}"/>
            </a:ext>
          </a:extLst>
        </xdr:cNvPr>
        <xdr:cNvPicPr>
          <a:picLocks noChangeAspect="1"/>
        </xdr:cNvPicPr>
      </xdr:nvPicPr>
      <xdr:blipFill>
        <a:blip xmlns:r="http://schemas.openxmlformats.org/officeDocument/2006/relationships" r:embed="rId2"/>
        <a:stretch>
          <a:fillRect/>
        </a:stretch>
      </xdr:blipFill>
      <xdr:spPr>
        <a:xfrm>
          <a:off x="12654644" y="625928"/>
          <a:ext cx="2054678" cy="5045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161925</xdr:colOff>
      <xdr:row>4</xdr:row>
      <xdr:rowOff>1781176</xdr:rowOff>
    </xdr:from>
    <xdr:to>
      <xdr:col>2</xdr:col>
      <xdr:colOff>5524500</xdr:colOff>
      <xdr:row>5</xdr:row>
      <xdr:rowOff>2216727</xdr:rowOff>
    </xdr:to>
    <xdr:sp macro="" textlink="">
      <xdr:nvSpPr>
        <xdr:cNvPr id="2" name="TextBox 33">
          <a:extLst>
            <a:ext uri="{FF2B5EF4-FFF2-40B4-BE49-F238E27FC236}">
              <a16:creationId xmlns:a16="http://schemas.microsoft.com/office/drawing/2014/main" id="{DA526165-31F5-4E9F-917B-06519EEF4FE2}"/>
            </a:ext>
          </a:extLst>
        </xdr:cNvPr>
        <xdr:cNvSpPr txBox="1"/>
      </xdr:nvSpPr>
      <xdr:spPr>
        <a:xfrm>
          <a:off x="1638300" y="2438401"/>
          <a:ext cx="5362575" cy="27596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a-DK" sz="3600" b="1">
              <a:latin typeface="Arial" pitchFamily="34" charset="0"/>
              <a:cs typeface="Arial" pitchFamily="34" charset="0"/>
            </a:rPr>
            <a:t>ECBC National Label Transparancy Template  (NTT) for Danish Issuers</a:t>
          </a:r>
        </a:p>
        <a:p>
          <a:pPr algn="ctr"/>
          <a:r>
            <a:rPr lang="da-DK" sz="2400" b="1">
              <a:latin typeface="Arial" pitchFamily="34" charset="0"/>
              <a:cs typeface="Arial" pitchFamily="34" charset="0"/>
            </a:rPr>
            <a:t>2025</a:t>
          </a:r>
        </a:p>
      </xdr:txBody>
    </xdr:sp>
    <xdr:clientData/>
  </xdr:twoCellAnchor>
  <xdr:twoCellAnchor>
    <xdr:from>
      <xdr:col>1</xdr:col>
      <xdr:colOff>22411</xdr:colOff>
      <xdr:row>20</xdr:row>
      <xdr:rowOff>76200</xdr:rowOff>
    </xdr:from>
    <xdr:to>
      <xdr:col>2</xdr:col>
      <xdr:colOff>3664323</xdr:colOff>
      <xdr:row>29</xdr:row>
      <xdr:rowOff>108857</xdr:rowOff>
    </xdr:to>
    <xdr:sp macro="" textlink="">
      <xdr:nvSpPr>
        <xdr:cNvPr id="3" name="Tekstboks 2">
          <a:extLst>
            <a:ext uri="{FF2B5EF4-FFF2-40B4-BE49-F238E27FC236}">
              <a16:creationId xmlns:a16="http://schemas.microsoft.com/office/drawing/2014/main" id="{A0702545-6476-4D86-8EA0-3D1160C8BB95}"/>
            </a:ext>
          </a:extLst>
        </xdr:cNvPr>
        <xdr:cNvSpPr txBox="1"/>
      </xdr:nvSpPr>
      <xdr:spPr>
        <a:xfrm>
          <a:off x="251011" y="9848850"/>
          <a:ext cx="4889687" cy="1747157"/>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u="sng">
              <a:solidFill>
                <a:schemeClr val="dk1"/>
              </a:solidFill>
              <a:latin typeface="+mn-lt"/>
              <a:ea typeface="+mn-ea"/>
              <a:cs typeface="+mn-cs"/>
            </a:rPr>
            <a:t>Information on frontpage:</a:t>
          </a:r>
        </a:p>
        <a:p>
          <a:r>
            <a:rPr lang="en-GB" sz="1100" b="1">
              <a:solidFill>
                <a:schemeClr val="dk1"/>
              </a:solidFill>
              <a:effectLst/>
              <a:latin typeface="+mn-lt"/>
              <a:ea typeface="+mn-ea"/>
              <a:cs typeface="+mn-cs"/>
            </a:rPr>
            <a:t>Issuer:</a:t>
          </a:r>
          <a:r>
            <a:rPr lang="en-GB" sz="1100">
              <a:solidFill>
                <a:schemeClr val="dk1"/>
              </a:solidFill>
              <a:effectLst/>
              <a:latin typeface="+mn-lt"/>
              <a:ea typeface="+mn-ea"/>
              <a:cs typeface="+mn-cs"/>
            </a:rPr>
            <a:t> Danish</a:t>
          </a:r>
          <a:r>
            <a:rPr lang="en-GB" sz="1100" baseline="0">
              <a:solidFill>
                <a:schemeClr val="dk1"/>
              </a:solidFill>
              <a:effectLst/>
              <a:latin typeface="+mn-lt"/>
              <a:ea typeface="+mn-ea"/>
              <a:cs typeface="+mn-cs"/>
            </a:rPr>
            <a:t> Ship Finance</a:t>
          </a:r>
          <a:endParaRPr lang="en-GB">
            <a:effectLst/>
          </a:endParaRPr>
        </a:p>
        <a:p>
          <a:pPr eaLnBrk="1" fontAlgn="auto" latinLnBrk="0" hangingPunct="1"/>
          <a:r>
            <a:rPr lang="en-GB" sz="1100" b="1">
              <a:solidFill>
                <a:schemeClr val="dk1"/>
              </a:solidFill>
              <a:effectLst/>
              <a:latin typeface="+mn-lt"/>
              <a:ea typeface="+mn-ea"/>
              <a:cs typeface="+mn-cs"/>
            </a:rPr>
            <a:t>Issuer type:</a:t>
          </a:r>
          <a:r>
            <a:rPr lang="en-GB" sz="1100">
              <a:solidFill>
                <a:schemeClr val="dk1"/>
              </a:solidFill>
              <a:effectLst/>
              <a:latin typeface="+mn-lt"/>
              <a:ea typeface="+mn-ea"/>
              <a:cs typeface="+mn-cs"/>
            </a:rPr>
            <a:t> </a:t>
          </a:r>
          <a:r>
            <a:rPr lang="en-GB" sz="1100" b="0" i="0" baseline="0">
              <a:solidFill>
                <a:schemeClr val="dk1"/>
              </a:solidFill>
              <a:effectLst/>
              <a:latin typeface="+mn-lt"/>
              <a:ea typeface="+mn-ea"/>
              <a:cs typeface="+mn-cs"/>
            </a:rPr>
            <a:t>Shipmortgage Covered Bonds</a:t>
          </a:r>
          <a:endParaRPr lang="en-GB">
            <a:effectLst/>
          </a:endParaRPr>
        </a:p>
        <a:p>
          <a:pPr eaLnBrk="1" fontAlgn="auto" latinLnBrk="0" hangingPunct="1"/>
          <a:r>
            <a:rPr lang="en-GB" sz="1100" b="1">
              <a:solidFill>
                <a:schemeClr val="dk1"/>
              </a:solidFill>
              <a:effectLst/>
              <a:latin typeface="+mn-lt"/>
              <a:ea typeface="+mn-ea"/>
              <a:cs typeface="+mn-cs"/>
            </a:rPr>
            <a:t>Cover pool:</a:t>
          </a:r>
          <a:r>
            <a:rPr lang="en-GB" sz="1100">
              <a:solidFill>
                <a:schemeClr val="dk1"/>
              </a:solidFill>
              <a:effectLst/>
              <a:latin typeface="+mn-lt"/>
              <a:ea typeface="+mn-ea"/>
              <a:cs typeface="+mn-cs"/>
            </a:rPr>
            <a:t> </a:t>
          </a:r>
          <a:r>
            <a:rPr lang="en-GB" sz="1100" b="0" i="0" baseline="0">
              <a:solidFill>
                <a:schemeClr val="dk1"/>
              </a:solidFill>
              <a:effectLst/>
              <a:latin typeface="+mn-lt"/>
              <a:ea typeface="+mn-ea"/>
              <a:cs typeface="+mn-cs"/>
            </a:rPr>
            <a:t>General Cover Pool - Institute</a:t>
          </a:r>
          <a:endParaRPr lang="en-GB">
            <a:effectLst/>
          </a:endParaRPr>
        </a:p>
        <a:p>
          <a:pPr eaLnBrk="1" fontAlgn="auto" latinLnBrk="0" hangingPunct="1"/>
          <a:r>
            <a:rPr lang="en-GB" sz="1100" b="1">
              <a:solidFill>
                <a:schemeClr val="dk1"/>
              </a:solidFill>
              <a:effectLst/>
              <a:latin typeface="+mn-lt"/>
              <a:ea typeface="+mn-ea"/>
              <a:cs typeface="+mn-cs"/>
            </a:rPr>
            <a:t>Cover pool setup:</a:t>
          </a:r>
          <a:r>
            <a:rPr lang="en-GB" sz="1100">
              <a:solidFill>
                <a:schemeClr val="dk1"/>
              </a:solidFill>
              <a:effectLst/>
              <a:latin typeface="+mn-lt"/>
              <a:ea typeface="+mn-ea"/>
              <a:cs typeface="+mn-cs"/>
            </a:rPr>
            <a:t> </a:t>
          </a:r>
          <a:r>
            <a:rPr lang="en-GB" sz="1100" b="0" i="0" baseline="0">
              <a:solidFill>
                <a:schemeClr val="dk1"/>
              </a:solidFill>
              <a:effectLst/>
              <a:latin typeface="+mn-lt"/>
              <a:ea typeface="+mn-ea"/>
              <a:cs typeface="+mn-cs"/>
            </a:rPr>
            <a:t>Single cover pool</a:t>
          </a:r>
          <a:endParaRPr lang="en-GB">
            <a:effectLst/>
          </a:endParaRPr>
        </a:p>
        <a:p>
          <a:r>
            <a:rPr lang="en-GB" sz="1100" b="1">
              <a:solidFill>
                <a:schemeClr val="dk1"/>
              </a:solidFill>
              <a:effectLst/>
              <a:latin typeface="+mn-lt"/>
              <a:ea typeface="+mn-ea"/>
              <a:cs typeface="+mn-cs"/>
            </a:rPr>
            <a:t>Link to cover pool IR website: </a:t>
          </a:r>
          <a:r>
            <a:rPr lang="en-GB" sz="1100" b="0" i="0" baseline="0">
              <a:solidFill>
                <a:schemeClr val="dk1"/>
              </a:solidFill>
              <a:effectLst/>
              <a:latin typeface="+mn-lt"/>
              <a:ea typeface="+mn-ea"/>
              <a:cs typeface="+mn-cs"/>
            </a:rPr>
            <a:t>http://www.shipfinance.dk/investor-relations/bonds/</a:t>
          </a:r>
          <a:endParaRPr lang="en-GB">
            <a:effectLst/>
          </a:endParaRPr>
        </a:p>
        <a:p>
          <a:pPr eaLnBrk="1" fontAlgn="auto" latinLnBrk="0" hangingPunct="1"/>
          <a:r>
            <a:rPr lang="en-GB" sz="1100" b="1">
              <a:solidFill>
                <a:schemeClr val="dk1"/>
              </a:solidFill>
              <a:effectLst/>
              <a:latin typeface="+mn-lt"/>
              <a:ea typeface="+mn-ea"/>
              <a:cs typeface="+mn-cs"/>
            </a:rPr>
            <a:t>Homepage: </a:t>
          </a:r>
          <a:r>
            <a:rPr lang="en-GB" sz="1100" b="0" i="0" baseline="0">
              <a:solidFill>
                <a:schemeClr val="dk1"/>
              </a:solidFill>
              <a:effectLst/>
              <a:latin typeface="+mn-lt"/>
              <a:ea typeface="+mn-ea"/>
              <a:cs typeface="+mn-cs"/>
            </a:rPr>
            <a:t>www.shipfinance.dk</a:t>
          </a:r>
          <a:endParaRPr lang="en-GB">
            <a:effectLst/>
          </a:endParaRPr>
        </a:p>
        <a:p>
          <a:r>
            <a:rPr lang="en-GB" sz="1100" b="1">
              <a:solidFill>
                <a:schemeClr val="dk1"/>
              </a:solidFill>
              <a:effectLst/>
              <a:latin typeface="+mn-lt"/>
              <a:ea typeface="+mn-ea"/>
              <a:cs typeface="+mn-cs"/>
            </a:rPr>
            <a:t>Format of transparency template:</a:t>
          </a:r>
          <a:r>
            <a:rPr lang="en-GB" sz="1100">
              <a:solidFill>
                <a:schemeClr val="dk1"/>
              </a:solidFill>
              <a:effectLst/>
              <a:latin typeface="+mn-lt"/>
              <a:ea typeface="+mn-ea"/>
              <a:cs typeface="+mn-cs"/>
            </a:rPr>
            <a:t> Excel</a:t>
          </a:r>
          <a:endParaRPr lang="en-GB">
            <a:effectLst/>
          </a:endParaRPr>
        </a:p>
        <a:p>
          <a:r>
            <a:rPr lang="en-GB" sz="1100" b="1">
              <a:solidFill>
                <a:schemeClr val="dk1"/>
              </a:solidFill>
              <a:effectLst/>
              <a:latin typeface="+mn-lt"/>
              <a:ea typeface="+mn-ea"/>
              <a:cs typeface="+mn-cs"/>
            </a:rPr>
            <a:t>Frequency of updates:</a:t>
          </a:r>
          <a:r>
            <a:rPr lang="en-GB" sz="1100">
              <a:solidFill>
                <a:schemeClr val="dk1"/>
              </a:solidFill>
              <a:effectLst/>
              <a:latin typeface="+mn-lt"/>
              <a:ea typeface="+mn-ea"/>
              <a:cs typeface="+mn-cs"/>
            </a:rPr>
            <a:t>  Quarterly</a:t>
          </a:r>
          <a:endParaRPr lang="da-DK" sz="1100" b="1">
            <a:solidFill>
              <a:schemeClr val="dk1"/>
            </a:solidFill>
            <a:latin typeface="+mn-lt"/>
            <a:ea typeface="+mn-ea"/>
            <a:cs typeface="+mn-cs"/>
          </a:endParaRPr>
        </a:p>
        <a:p>
          <a:endParaRPr lang="da-DK" sz="1100"/>
        </a:p>
      </xdr:txBody>
    </xdr:sp>
    <xdr:clientData/>
  </xdr:twoCellAnchor>
  <xdr:twoCellAnchor>
    <xdr:from>
      <xdr:col>1</xdr:col>
      <xdr:colOff>0</xdr:colOff>
      <xdr:row>6</xdr:row>
      <xdr:rowOff>0</xdr:rowOff>
    </xdr:from>
    <xdr:to>
      <xdr:col>2</xdr:col>
      <xdr:colOff>4117933</xdr:colOff>
      <xdr:row>14</xdr:row>
      <xdr:rowOff>160193</xdr:rowOff>
    </xdr:to>
    <xdr:sp macro="" textlink="">
      <xdr:nvSpPr>
        <xdr:cNvPr id="4" name="TextBox 33">
          <a:extLst>
            <a:ext uri="{FF2B5EF4-FFF2-40B4-BE49-F238E27FC236}">
              <a16:creationId xmlns:a16="http://schemas.microsoft.com/office/drawing/2014/main" id="{ED1612C4-D3FC-446B-ACC5-960E0355DAD5}"/>
            </a:ext>
          </a:extLst>
        </xdr:cNvPr>
        <xdr:cNvSpPr txBox="1"/>
      </xdr:nvSpPr>
      <xdr:spPr>
        <a:xfrm>
          <a:off x="228600" y="5391150"/>
          <a:ext cx="5365708" cy="33986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a-DK" sz="3600" b="1">
              <a:solidFill>
                <a:schemeClr val="tx1">
                  <a:lumMod val="50000"/>
                  <a:lumOff val="50000"/>
                </a:schemeClr>
              </a:solidFill>
              <a:latin typeface="Arial" pitchFamily="34" charset="0"/>
              <a:cs typeface="Arial" pitchFamily="34" charset="0"/>
            </a:rPr>
            <a:t>ECBC Label Template</a:t>
          </a:r>
        </a:p>
        <a:p>
          <a:pPr algn="r"/>
          <a:br>
            <a:rPr lang="da-DK" sz="2400" b="1">
              <a:solidFill>
                <a:schemeClr val="tx1">
                  <a:lumMod val="50000"/>
                  <a:lumOff val="50000"/>
                </a:schemeClr>
              </a:solidFill>
              <a:latin typeface="Arial" pitchFamily="34" charset="0"/>
              <a:cs typeface="Arial" pitchFamily="34" charset="0"/>
            </a:rPr>
          </a:br>
          <a:r>
            <a:rPr lang="da-DK" sz="2400" b="1">
              <a:solidFill>
                <a:schemeClr val="tx1">
                  <a:lumMod val="50000"/>
                  <a:lumOff val="50000"/>
                </a:schemeClr>
              </a:solidFill>
              <a:latin typeface="Arial" pitchFamily="34" charset="0"/>
              <a:cs typeface="Arial" pitchFamily="34" charset="0"/>
            </a:rPr>
            <a:t>General Capital Centre, Q3 2025</a:t>
          </a:r>
        </a:p>
      </xdr:txBody>
    </xdr:sp>
    <xdr:clientData/>
  </xdr:twoCellAnchor>
  <xdr:twoCellAnchor>
    <xdr:from>
      <xdr:col>1</xdr:col>
      <xdr:colOff>0</xdr:colOff>
      <xdr:row>15</xdr:row>
      <xdr:rowOff>0</xdr:rowOff>
    </xdr:from>
    <xdr:to>
      <xdr:col>2</xdr:col>
      <xdr:colOff>5041859</xdr:colOff>
      <xdr:row>17</xdr:row>
      <xdr:rowOff>155864</xdr:rowOff>
    </xdr:to>
    <xdr:sp macro="" textlink="">
      <xdr:nvSpPr>
        <xdr:cNvPr id="5" name="TextBox 33">
          <a:extLst>
            <a:ext uri="{FF2B5EF4-FFF2-40B4-BE49-F238E27FC236}">
              <a16:creationId xmlns:a16="http://schemas.microsoft.com/office/drawing/2014/main" id="{0D2F9569-60D0-4425-ABE7-49E6E7065B98}"/>
            </a:ext>
          </a:extLst>
        </xdr:cNvPr>
        <xdr:cNvSpPr txBox="1"/>
      </xdr:nvSpPr>
      <xdr:spPr>
        <a:xfrm>
          <a:off x="228600" y="8820150"/>
          <a:ext cx="6289634" cy="5368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a-DK" sz="1600" b="1">
              <a:solidFill>
                <a:sysClr val="windowText" lastClr="000000"/>
              </a:solidFill>
              <a:latin typeface="Arial" pitchFamily="34" charset="0"/>
              <a:cs typeface="Arial" pitchFamily="34" charset="0"/>
            </a:rPr>
            <a:t>Published</a:t>
          </a:r>
          <a:r>
            <a:rPr lang="da-DK" sz="1600" b="1">
              <a:latin typeface="Arial" pitchFamily="34" charset="0"/>
              <a:cs typeface="Arial" pitchFamily="34" charset="0"/>
            </a:rPr>
            <a:t> 12/11/2025  </a:t>
          </a:r>
          <a:r>
            <a:rPr lang="da-DK" sz="1100" b="1">
              <a:latin typeface="Arial"/>
              <a:cs typeface="Arial"/>
            </a:rPr>
            <a:t>●</a:t>
          </a:r>
          <a:r>
            <a:rPr lang="da-DK" sz="1600" b="1">
              <a:latin typeface="Arial"/>
              <a:cs typeface="Arial"/>
            </a:rPr>
            <a:t>  Data per 30.</a:t>
          </a:r>
          <a:r>
            <a:rPr lang="da-DK" sz="1600" b="1" baseline="0">
              <a:latin typeface="Arial"/>
              <a:cs typeface="Arial"/>
            </a:rPr>
            <a:t> September </a:t>
          </a:r>
          <a:r>
            <a:rPr lang="da-DK" sz="1600" b="1">
              <a:latin typeface="Arial"/>
              <a:cs typeface="Arial"/>
            </a:rPr>
            <a:t>2025</a:t>
          </a:r>
          <a:endParaRPr lang="da-DK" sz="1600" b="1">
            <a:latin typeface="Arial" pitchFamily="34" charset="0"/>
            <a:cs typeface="Arial" pitchFamily="34" charset="0"/>
          </a:endParaRPr>
        </a:p>
      </xdr:txBody>
    </xdr:sp>
    <xdr:clientData/>
  </xdr:twoCellAnchor>
  <xdr:oneCellAnchor>
    <xdr:from>
      <xdr:col>0</xdr:col>
      <xdr:colOff>0</xdr:colOff>
      <xdr:row>0</xdr:row>
      <xdr:rowOff>0</xdr:rowOff>
    </xdr:from>
    <xdr:ext cx="7867485" cy="504760"/>
    <xdr:pic>
      <xdr:nvPicPr>
        <xdr:cNvPr id="6" name="Picture 5">
          <a:extLst>
            <a:ext uri="{FF2B5EF4-FFF2-40B4-BE49-F238E27FC236}">
              <a16:creationId xmlns:a16="http://schemas.microsoft.com/office/drawing/2014/main" id="{EC695606-916B-406E-9D49-792F2A158B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867485" cy="504760"/>
        </a:xfrm>
        <a:prstGeom prst="rect">
          <a:avLst/>
        </a:prstGeom>
      </xdr:spPr>
    </xdr:pic>
    <xdr:clientData/>
  </xdr:oneCellAnchor>
  <xdr:twoCellAnchor editAs="oneCell">
    <xdr:from>
      <xdr:col>0</xdr:col>
      <xdr:colOff>99039</xdr:colOff>
      <xdr:row>3</xdr:row>
      <xdr:rowOff>81642</xdr:rowOff>
    </xdr:from>
    <xdr:to>
      <xdr:col>2</xdr:col>
      <xdr:colOff>6340928</xdr:colOff>
      <xdr:row>4</xdr:row>
      <xdr:rowOff>1774592</xdr:rowOff>
    </xdr:to>
    <xdr:pic>
      <xdr:nvPicPr>
        <xdr:cNvPr id="9" name="Picture 8">
          <a:extLst>
            <a:ext uri="{FF2B5EF4-FFF2-40B4-BE49-F238E27FC236}">
              <a16:creationId xmlns:a16="http://schemas.microsoft.com/office/drawing/2014/main" id="{E5648C1E-6A62-9AB9-72B7-65F0AF3A0298}"/>
            </a:ext>
          </a:extLst>
        </xdr:cNvPr>
        <xdr:cNvPicPr>
          <a:picLocks noChangeAspect="1"/>
        </xdr:cNvPicPr>
      </xdr:nvPicPr>
      <xdr:blipFill>
        <a:blip xmlns:r="http://schemas.openxmlformats.org/officeDocument/2006/relationships" r:embed="rId2"/>
        <a:stretch>
          <a:fillRect/>
        </a:stretch>
      </xdr:blipFill>
      <xdr:spPr>
        <a:xfrm>
          <a:off x="99039" y="530678"/>
          <a:ext cx="7725068" cy="18970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134472</xdr:colOff>
      <xdr:row>58</xdr:row>
      <xdr:rowOff>112057</xdr:rowOff>
    </xdr:from>
    <xdr:to>
      <xdr:col>5</xdr:col>
      <xdr:colOff>1255059</xdr:colOff>
      <xdr:row>76</xdr:row>
      <xdr:rowOff>89646</xdr:rowOff>
    </xdr:to>
    <xdr:sp macro="" textlink="">
      <xdr:nvSpPr>
        <xdr:cNvPr id="2" name="Tekstboks 1">
          <a:extLst>
            <a:ext uri="{FF2B5EF4-FFF2-40B4-BE49-F238E27FC236}">
              <a16:creationId xmlns:a16="http://schemas.microsoft.com/office/drawing/2014/main" id="{2C09F429-6804-4C7C-AB90-C492C2A86A14}"/>
            </a:ext>
          </a:extLst>
        </xdr:cNvPr>
        <xdr:cNvSpPr txBox="1"/>
      </xdr:nvSpPr>
      <xdr:spPr>
        <a:xfrm>
          <a:off x="134472" y="5693707"/>
          <a:ext cx="10007412" cy="3578039"/>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solidFill>
                <a:schemeClr val="dk1"/>
              </a:solidFill>
              <a:latin typeface="Arial" pitchFamily="34" charset="0"/>
              <a:ea typeface="+mn-ea"/>
              <a:cs typeface="Arial" pitchFamily="34" charset="0"/>
            </a:rPr>
            <a:t>This transparency template is compliant</a:t>
          </a:r>
          <a:r>
            <a:rPr lang="en-GB" sz="1100" baseline="0">
              <a:solidFill>
                <a:schemeClr val="dk1"/>
              </a:solidFill>
              <a:latin typeface="Arial" pitchFamily="34" charset="0"/>
              <a:ea typeface="+mn-ea"/>
              <a:cs typeface="Arial" pitchFamily="34" charset="0"/>
            </a:rPr>
            <a:t> with the requirements in CRR 129(7) and</a:t>
          </a:r>
          <a:r>
            <a:rPr lang="en-GB" sz="1100">
              <a:solidFill>
                <a:schemeClr val="dk1"/>
              </a:solidFill>
              <a:latin typeface="Arial" pitchFamily="34" charset="0"/>
              <a:ea typeface="+mn-ea"/>
              <a:cs typeface="Arial" pitchFamily="34" charset="0"/>
            </a:rPr>
            <a:t> is used with ECBC labelled covered bonds issues by the three issuer categories below. </a:t>
          </a:r>
        </a:p>
        <a:p>
          <a:endParaRPr lang="en-GB" sz="1100">
            <a:solidFill>
              <a:schemeClr val="dk1"/>
            </a:solidFill>
            <a:latin typeface="Arial" pitchFamily="34" charset="0"/>
            <a:ea typeface="+mn-ea"/>
            <a:cs typeface="Arial" pitchFamily="34" charset="0"/>
          </a:endParaRPr>
        </a:p>
        <a:p>
          <a:r>
            <a:rPr lang="en-GB" sz="1100" b="1" u="sng">
              <a:solidFill>
                <a:schemeClr val="dk1"/>
              </a:solidFill>
              <a:latin typeface="Arial" pitchFamily="34" charset="0"/>
              <a:ea typeface="+mn-ea"/>
              <a:cs typeface="Arial" pitchFamily="34" charset="0"/>
            </a:rPr>
            <a:t>Mandatory tables</a:t>
          </a:r>
        </a:p>
        <a:p>
          <a:r>
            <a:rPr lang="en-GB" sz="1100">
              <a:solidFill>
                <a:schemeClr val="dk1"/>
              </a:solidFill>
              <a:latin typeface="Arial" pitchFamily="34" charset="0"/>
              <a:ea typeface="+mn-ea"/>
              <a:cs typeface="Arial" pitchFamily="34" charset="0"/>
            </a:rPr>
            <a:t>Please note that not all tables are applicable to each issuer type</a:t>
          </a:r>
          <a:r>
            <a:rPr lang="en-GB" sz="1100" baseline="0">
              <a:solidFill>
                <a:schemeClr val="dk1"/>
              </a:solidFill>
              <a:latin typeface="Arial" pitchFamily="34" charset="0"/>
              <a:ea typeface="+mn-ea"/>
              <a:cs typeface="Arial" pitchFamily="34" charset="0"/>
            </a:rPr>
            <a:t> and that some information is optional. </a:t>
          </a:r>
          <a:r>
            <a:rPr lang="en-GB" sz="1100">
              <a:solidFill>
                <a:schemeClr val="dk1"/>
              </a:solidFill>
              <a:latin typeface="Arial" pitchFamily="34" charset="0"/>
              <a:ea typeface="+mn-ea"/>
              <a:cs typeface="Arial" pitchFamily="34" charset="0"/>
            </a:rPr>
            <a:t>Information on applicability is given below and where relevant in connection with the tables in the template.</a:t>
          </a:r>
          <a:endParaRPr lang="da-DK" sz="2000">
            <a:solidFill>
              <a:schemeClr val="dk1"/>
            </a:solidFill>
            <a:latin typeface="Arial" pitchFamily="34" charset="0"/>
            <a:ea typeface="+mn-ea"/>
            <a:cs typeface="Arial" pitchFamily="34" charset="0"/>
          </a:endParaRPr>
        </a:p>
        <a:p>
          <a:r>
            <a:rPr lang="en-GB" sz="1100">
              <a:solidFill>
                <a:schemeClr val="dk1"/>
              </a:solidFill>
              <a:latin typeface="Arial" pitchFamily="34" charset="0"/>
              <a:ea typeface="+mn-ea"/>
              <a:cs typeface="Arial" pitchFamily="34" charset="0"/>
            </a:rPr>
            <a:t> </a:t>
          </a:r>
          <a:endParaRPr lang="da-DK" sz="2000">
            <a:solidFill>
              <a:schemeClr val="dk1"/>
            </a:solidFill>
            <a:latin typeface="Arial" pitchFamily="34" charset="0"/>
            <a:ea typeface="+mn-ea"/>
            <a:cs typeface="Arial" pitchFamily="34" charset="0"/>
          </a:endParaRPr>
        </a:p>
        <a:p>
          <a:pPr lvl="0"/>
          <a:r>
            <a:rPr lang="en-GB" sz="1100" b="1">
              <a:solidFill>
                <a:schemeClr val="dk1"/>
              </a:solidFill>
              <a:latin typeface="Arial" pitchFamily="34" charset="0"/>
              <a:ea typeface="+mn-ea"/>
              <a:cs typeface="Arial" pitchFamily="34" charset="0"/>
            </a:rPr>
            <a:t>Specialised mortgage</a:t>
          </a:r>
          <a:r>
            <a:rPr lang="da-DK" sz="1100" b="1">
              <a:solidFill>
                <a:schemeClr val="dk1"/>
              </a:solidFill>
              <a:latin typeface="Arial" pitchFamily="34" charset="0"/>
              <a:ea typeface="+mn-ea"/>
              <a:cs typeface="Arial" pitchFamily="34" charset="0"/>
            </a:rPr>
            <a:t> banks</a:t>
          </a:r>
          <a:endParaRPr lang="da-DK" sz="2000">
            <a:solidFill>
              <a:schemeClr val="dk1"/>
            </a:solidFill>
            <a:latin typeface="Arial" pitchFamily="34" charset="0"/>
            <a:ea typeface="+mn-ea"/>
            <a:cs typeface="Arial" pitchFamily="34" charset="0"/>
          </a:endParaRPr>
        </a:p>
        <a:p>
          <a:pPr lvl="1"/>
          <a:r>
            <a:rPr lang="en-US" sz="1100">
              <a:solidFill>
                <a:schemeClr val="dk1"/>
              </a:solidFill>
              <a:latin typeface="Arial" pitchFamily="34" charset="0"/>
              <a:ea typeface="+mn-ea"/>
              <a:cs typeface="Arial" pitchFamily="34" charset="0"/>
            </a:rPr>
            <a:t>Tables A, G1.1, G2-4, M1-M12, X1-3</a:t>
          </a:r>
          <a:endParaRPr lang="da-DK" sz="2000">
            <a:solidFill>
              <a:schemeClr val="dk1"/>
            </a:solidFill>
            <a:latin typeface="Arial" pitchFamily="34" charset="0"/>
            <a:ea typeface="+mn-ea"/>
            <a:cs typeface="Arial" pitchFamily="34" charset="0"/>
          </a:endParaRPr>
        </a:p>
        <a:p>
          <a:pPr lvl="0"/>
          <a:r>
            <a:rPr lang="en-GB" sz="1100" b="1">
              <a:solidFill>
                <a:schemeClr val="dk1"/>
              </a:solidFill>
              <a:latin typeface="Arial" pitchFamily="34" charset="0"/>
              <a:ea typeface="+mn-ea"/>
              <a:cs typeface="Arial" pitchFamily="34" charset="0"/>
            </a:rPr>
            <a:t>Ship finance institutes</a:t>
          </a:r>
          <a:endParaRPr lang="da-DK" sz="2000">
            <a:solidFill>
              <a:schemeClr val="dk1"/>
            </a:solidFill>
            <a:latin typeface="Arial" pitchFamily="34" charset="0"/>
            <a:ea typeface="+mn-ea"/>
            <a:cs typeface="Arial" pitchFamily="34" charset="0"/>
          </a:endParaRPr>
        </a:p>
        <a:p>
          <a:pPr lvl="1"/>
          <a:r>
            <a:rPr lang="en-US" sz="1100">
              <a:solidFill>
                <a:schemeClr val="dk1"/>
              </a:solidFill>
              <a:latin typeface="Arial" pitchFamily="34" charset="0"/>
              <a:ea typeface="+mn-ea"/>
              <a:cs typeface="Arial" pitchFamily="34" charset="0"/>
            </a:rPr>
            <a:t>Tables A, G1.1, G2-4, S1-S13, X1-3</a:t>
          </a:r>
        </a:p>
        <a:p>
          <a:pPr marL="0" lvl="0" indent="0"/>
          <a:r>
            <a:rPr lang="en-GB" sz="1100" b="1">
              <a:solidFill>
                <a:schemeClr val="dk1"/>
              </a:solidFill>
              <a:latin typeface="Arial" pitchFamily="34" charset="0"/>
              <a:ea typeface="+mn-ea"/>
              <a:cs typeface="Arial" pitchFamily="34" charset="0"/>
            </a:rPr>
            <a:t>Non-specialised bank CBs issuers</a:t>
          </a:r>
          <a:endParaRPr lang="da-DK" sz="1100" b="1">
            <a:solidFill>
              <a:schemeClr val="dk1"/>
            </a:solidFill>
            <a:latin typeface="Arial" pitchFamily="34" charset="0"/>
            <a:ea typeface="+mn-ea"/>
            <a:cs typeface="Arial" pitchFamily="34" charset="0"/>
          </a:endParaRPr>
        </a:p>
        <a:p>
          <a:pPr marL="457200" lvl="1" indent="0"/>
          <a:r>
            <a:rPr lang="en-GB" sz="1100">
              <a:solidFill>
                <a:schemeClr val="dk1"/>
              </a:solidFill>
              <a:latin typeface="Arial" pitchFamily="34" charset="0"/>
              <a:ea typeface="+mn-ea"/>
              <a:cs typeface="Arial" pitchFamily="34" charset="0"/>
            </a:rPr>
            <a:t>Tables G1.1 (except  totall capital covarage), </a:t>
          </a:r>
          <a:r>
            <a:rPr lang="en-US" sz="1100">
              <a:solidFill>
                <a:schemeClr val="dk1"/>
              </a:solidFill>
              <a:latin typeface="Arial" pitchFamily="34" charset="0"/>
              <a:ea typeface="+mn-ea"/>
              <a:cs typeface="Arial" pitchFamily="34" charset="0"/>
            </a:rPr>
            <a:t>G2-4, B1-B1, X1-3</a:t>
          </a:r>
          <a:endParaRPr lang="da-DK" sz="1100">
            <a:solidFill>
              <a:schemeClr val="dk1"/>
            </a:solidFill>
            <a:latin typeface="Arial" pitchFamily="34" charset="0"/>
            <a:ea typeface="+mn-ea"/>
            <a:cs typeface="Arial" pitchFamily="34" charset="0"/>
          </a:endParaRPr>
        </a:p>
        <a:p>
          <a:pPr lvl="1"/>
          <a:endParaRPr lang="da-DK" sz="2000">
            <a:solidFill>
              <a:schemeClr val="dk1"/>
            </a:solidFill>
            <a:latin typeface="Arial" pitchFamily="34" charset="0"/>
            <a:ea typeface="+mn-ea"/>
            <a:cs typeface="Arial" pitchFamily="34" charset="0"/>
          </a:endParaRPr>
        </a:p>
        <a:p>
          <a:pPr lvl="0"/>
          <a:r>
            <a:rPr lang="en-GB" sz="1100" b="1" u="sng">
              <a:solidFill>
                <a:schemeClr val="dk1"/>
              </a:solidFill>
              <a:latin typeface="Arial" pitchFamily="34" charset="0"/>
              <a:ea typeface="+mn-ea"/>
              <a:cs typeface="Arial" pitchFamily="34" charset="0"/>
            </a:rPr>
            <a:t>Voluntary tables</a:t>
          </a:r>
        </a:p>
        <a:p>
          <a:pPr lvl="0"/>
          <a:r>
            <a:rPr lang="en-GB" sz="1100">
              <a:solidFill>
                <a:schemeClr val="dk1"/>
              </a:solidFill>
              <a:latin typeface="Arial" pitchFamily="34" charset="0"/>
              <a:ea typeface="+mn-ea"/>
              <a:cs typeface="Arial" pitchFamily="34" charset="0"/>
            </a:rPr>
            <a:t>The issuer can insert voluntary tables that </a:t>
          </a:r>
          <a:r>
            <a:rPr lang="en-GB" sz="1100" baseline="0">
              <a:solidFill>
                <a:schemeClr val="dk1"/>
              </a:solidFill>
              <a:latin typeface="Arial" pitchFamily="34" charset="0"/>
              <a:ea typeface="+mn-ea"/>
              <a:cs typeface="Arial" pitchFamily="34" charset="0"/>
            </a:rPr>
            <a:t>contain information in addition to what is contained in the Danish ECBC label tamplate.  It shall be possible to distinquish mandatory an voluntory tables. </a:t>
          </a:r>
        </a:p>
        <a:p>
          <a:pPr marL="457200" lvl="1" indent="0"/>
          <a:r>
            <a:rPr lang="en-GB" sz="1100">
              <a:solidFill>
                <a:schemeClr val="dk1"/>
              </a:solidFill>
              <a:latin typeface="Arial" pitchFamily="34" charset="0"/>
              <a:ea typeface="+mn-ea"/>
              <a:cs typeface="Arial" pitchFamily="34" charset="0"/>
            </a:rPr>
            <a:t>The voluntary tables must be named V1....Vn, where n is the number af  voluntary tables.  </a:t>
          </a:r>
        </a:p>
        <a:p>
          <a:pPr marL="457200" lvl="1" indent="0"/>
          <a:r>
            <a:rPr lang="en-GB" sz="1100">
              <a:solidFill>
                <a:schemeClr val="dk1"/>
              </a:solidFill>
              <a:latin typeface="Arial" pitchFamily="34" charset="0"/>
              <a:ea typeface="+mn-ea"/>
              <a:cs typeface="Arial" pitchFamily="34" charset="0"/>
            </a:rPr>
            <a:t>Voluntary tables must be  maked with a colur different from the colour used forrthe mandatory talbles in the Danish ECBC label tamplate.</a:t>
          </a:r>
          <a:endParaRPr lang="da-DK" sz="1100">
            <a:latin typeface="Arial" pitchFamily="34" charset="0"/>
            <a:cs typeface="Arial" pitchFamily="34" charset="0"/>
          </a:endParaRPr>
        </a:p>
      </xdr:txBody>
    </xdr:sp>
    <xdr:clientData/>
  </xdr:twoCellAnchor>
  <xdr:twoCellAnchor editAs="oneCell">
    <xdr:from>
      <xdr:col>3</xdr:col>
      <xdr:colOff>4395108</xdr:colOff>
      <xdr:row>1</xdr:row>
      <xdr:rowOff>68036</xdr:rowOff>
    </xdr:from>
    <xdr:to>
      <xdr:col>5</xdr:col>
      <xdr:colOff>353787</xdr:colOff>
      <xdr:row>4</xdr:row>
      <xdr:rowOff>122607</xdr:rowOff>
    </xdr:to>
    <xdr:pic>
      <xdr:nvPicPr>
        <xdr:cNvPr id="4" name="Picture 3">
          <a:extLst>
            <a:ext uri="{FF2B5EF4-FFF2-40B4-BE49-F238E27FC236}">
              <a16:creationId xmlns:a16="http://schemas.microsoft.com/office/drawing/2014/main" id="{5B7E02C6-E644-4A74-8EAA-1318EAB7902D}"/>
            </a:ext>
          </a:extLst>
        </xdr:cNvPr>
        <xdr:cNvPicPr>
          <a:picLocks noChangeAspect="1"/>
        </xdr:cNvPicPr>
      </xdr:nvPicPr>
      <xdr:blipFill>
        <a:blip xmlns:r="http://schemas.openxmlformats.org/officeDocument/2006/relationships" r:embed="rId1"/>
        <a:stretch>
          <a:fillRect/>
        </a:stretch>
      </xdr:blipFill>
      <xdr:spPr>
        <a:xfrm>
          <a:off x="6980465" y="217715"/>
          <a:ext cx="2272393" cy="55803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166687</xdr:colOff>
      <xdr:row>0</xdr:row>
      <xdr:rowOff>0</xdr:rowOff>
    </xdr:from>
    <xdr:ext cx="8863853" cy="488639"/>
    <xdr:pic>
      <xdr:nvPicPr>
        <xdr:cNvPr id="3" name="Picture 2">
          <a:extLst>
            <a:ext uri="{FF2B5EF4-FFF2-40B4-BE49-F238E27FC236}">
              <a16:creationId xmlns:a16="http://schemas.microsoft.com/office/drawing/2014/main" id="{722753A0-3E54-45EF-A767-094688A9B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6687" y="0"/>
          <a:ext cx="8863853" cy="48863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twoCellAnchor editAs="oneCell">
    <xdr:from>
      <xdr:col>4</xdr:col>
      <xdr:colOff>843643</xdr:colOff>
      <xdr:row>2</xdr:row>
      <xdr:rowOff>231322</xdr:rowOff>
    </xdr:from>
    <xdr:to>
      <xdr:col>7</xdr:col>
      <xdr:colOff>680357</xdr:colOff>
      <xdr:row>4</xdr:row>
      <xdr:rowOff>68178</xdr:rowOff>
    </xdr:to>
    <xdr:pic>
      <xdr:nvPicPr>
        <xdr:cNvPr id="4" name="Picture 3">
          <a:extLst>
            <a:ext uri="{FF2B5EF4-FFF2-40B4-BE49-F238E27FC236}">
              <a16:creationId xmlns:a16="http://schemas.microsoft.com/office/drawing/2014/main" id="{DB14F132-5BA6-4AE0-97D0-8EBCA1B7C51A}"/>
            </a:ext>
          </a:extLst>
        </xdr:cNvPr>
        <xdr:cNvPicPr>
          <a:picLocks noChangeAspect="1"/>
        </xdr:cNvPicPr>
      </xdr:nvPicPr>
      <xdr:blipFill>
        <a:blip xmlns:r="http://schemas.openxmlformats.org/officeDocument/2006/relationships" r:embed="rId2"/>
        <a:stretch>
          <a:fillRect/>
        </a:stretch>
      </xdr:blipFill>
      <xdr:spPr>
        <a:xfrm>
          <a:off x="9075964" y="530679"/>
          <a:ext cx="2272393" cy="55803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95250</xdr:colOff>
      <xdr:row>0</xdr:row>
      <xdr:rowOff>13607</xdr:rowOff>
    </xdr:from>
    <xdr:ext cx="12328012" cy="488639"/>
    <xdr:pic>
      <xdr:nvPicPr>
        <xdr:cNvPr id="3" name="Picture 2">
          <a:extLst>
            <a:ext uri="{FF2B5EF4-FFF2-40B4-BE49-F238E27FC236}">
              <a16:creationId xmlns:a16="http://schemas.microsoft.com/office/drawing/2014/main" id="{09A41A19-90BB-4FAB-AD18-FD1300DD14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13607"/>
          <a:ext cx="12328012" cy="48863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twoCellAnchor editAs="oneCell">
    <xdr:from>
      <xdr:col>6</xdr:col>
      <xdr:colOff>217714</xdr:colOff>
      <xdr:row>1</xdr:row>
      <xdr:rowOff>272142</xdr:rowOff>
    </xdr:from>
    <xdr:to>
      <xdr:col>9</xdr:col>
      <xdr:colOff>217713</xdr:colOff>
      <xdr:row>5</xdr:row>
      <xdr:rowOff>27838</xdr:rowOff>
    </xdr:to>
    <xdr:pic>
      <xdr:nvPicPr>
        <xdr:cNvPr id="4" name="Picture 3">
          <a:extLst>
            <a:ext uri="{FF2B5EF4-FFF2-40B4-BE49-F238E27FC236}">
              <a16:creationId xmlns:a16="http://schemas.microsoft.com/office/drawing/2014/main" id="{EDB3EDF9-25C8-49D6-8969-F1109FDFC6FB}"/>
            </a:ext>
          </a:extLst>
        </xdr:cNvPr>
        <xdr:cNvPicPr>
          <a:picLocks noChangeAspect="1"/>
        </xdr:cNvPicPr>
      </xdr:nvPicPr>
      <xdr:blipFill>
        <a:blip xmlns:r="http://schemas.openxmlformats.org/officeDocument/2006/relationships" r:embed="rId2"/>
        <a:stretch>
          <a:fillRect/>
        </a:stretch>
      </xdr:blipFill>
      <xdr:spPr>
        <a:xfrm>
          <a:off x="9756321" y="462642"/>
          <a:ext cx="2163535" cy="53130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299357</xdr:colOff>
      <xdr:row>0</xdr:row>
      <xdr:rowOff>0</xdr:rowOff>
    </xdr:from>
    <xdr:ext cx="14586857" cy="488639"/>
    <xdr:pic>
      <xdr:nvPicPr>
        <xdr:cNvPr id="3" name="Picture 2">
          <a:extLst>
            <a:ext uri="{FF2B5EF4-FFF2-40B4-BE49-F238E27FC236}">
              <a16:creationId xmlns:a16="http://schemas.microsoft.com/office/drawing/2014/main" id="{42E34F9D-6DCF-42AB-B88B-FADED0EBB2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9357" y="0"/>
          <a:ext cx="14586857" cy="48863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twoCellAnchor editAs="oneCell">
    <xdr:from>
      <xdr:col>13</xdr:col>
      <xdr:colOff>258536</xdr:colOff>
      <xdr:row>2</xdr:row>
      <xdr:rowOff>163285</xdr:rowOff>
    </xdr:from>
    <xdr:to>
      <xdr:col>15</xdr:col>
      <xdr:colOff>762000</xdr:colOff>
      <xdr:row>5</xdr:row>
      <xdr:rowOff>82267</xdr:rowOff>
    </xdr:to>
    <xdr:pic>
      <xdr:nvPicPr>
        <xdr:cNvPr id="4" name="Picture 3">
          <a:extLst>
            <a:ext uri="{FF2B5EF4-FFF2-40B4-BE49-F238E27FC236}">
              <a16:creationId xmlns:a16="http://schemas.microsoft.com/office/drawing/2014/main" id="{7F428052-8AE1-4552-A2F0-99A5DCAF59FE}"/>
            </a:ext>
          </a:extLst>
        </xdr:cNvPr>
        <xdr:cNvPicPr>
          <a:picLocks noChangeAspect="1"/>
        </xdr:cNvPicPr>
      </xdr:nvPicPr>
      <xdr:blipFill>
        <a:blip xmlns:r="http://schemas.openxmlformats.org/officeDocument/2006/relationships" r:embed="rId2"/>
        <a:stretch>
          <a:fillRect/>
        </a:stretch>
      </xdr:blipFill>
      <xdr:spPr>
        <a:xfrm>
          <a:off x="13784036" y="544285"/>
          <a:ext cx="2163535" cy="53130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0</xdr:col>
      <xdr:colOff>1</xdr:colOff>
      <xdr:row>0</xdr:row>
      <xdr:rowOff>0</xdr:rowOff>
    </xdr:from>
    <xdr:ext cx="12954000" cy="488639"/>
    <xdr:pic>
      <xdr:nvPicPr>
        <xdr:cNvPr id="3" name="Picture 2">
          <a:extLst>
            <a:ext uri="{FF2B5EF4-FFF2-40B4-BE49-F238E27FC236}">
              <a16:creationId xmlns:a16="http://schemas.microsoft.com/office/drawing/2014/main" id="{DEB624F2-8752-46E2-9A7D-C550C92CCA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12954000" cy="48863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twoCellAnchor editAs="oneCell">
    <xdr:from>
      <xdr:col>9</xdr:col>
      <xdr:colOff>938893</xdr:colOff>
      <xdr:row>2</xdr:row>
      <xdr:rowOff>68036</xdr:rowOff>
    </xdr:from>
    <xdr:to>
      <xdr:col>11</xdr:col>
      <xdr:colOff>1006928</xdr:colOff>
      <xdr:row>93</xdr:row>
      <xdr:rowOff>14232</xdr:rowOff>
    </xdr:to>
    <xdr:pic>
      <xdr:nvPicPr>
        <xdr:cNvPr id="4" name="Picture 3">
          <a:extLst>
            <a:ext uri="{FF2B5EF4-FFF2-40B4-BE49-F238E27FC236}">
              <a16:creationId xmlns:a16="http://schemas.microsoft.com/office/drawing/2014/main" id="{0AF25999-3EE9-49CE-85CE-9731C717CD9D}"/>
            </a:ext>
          </a:extLst>
        </xdr:cNvPr>
        <xdr:cNvPicPr>
          <a:picLocks noChangeAspect="1"/>
        </xdr:cNvPicPr>
      </xdr:nvPicPr>
      <xdr:blipFill>
        <a:blip xmlns:r="http://schemas.openxmlformats.org/officeDocument/2006/relationships" r:embed="rId2"/>
        <a:stretch>
          <a:fillRect/>
        </a:stretch>
      </xdr:blipFill>
      <xdr:spPr>
        <a:xfrm>
          <a:off x="10654393" y="449036"/>
          <a:ext cx="2163535" cy="53130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222250</xdr:colOff>
      <xdr:row>0</xdr:row>
      <xdr:rowOff>0</xdr:rowOff>
    </xdr:from>
    <xdr:ext cx="20215679" cy="520849"/>
    <xdr:pic>
      <xdr:nvPicPr>
        <xdr:cNvPr id="3" name="Picture 3">
          <a:extLst>
            <a:ext uri="{FF2B5EF4-FFF2-40B4-BE49-F238E27FC236}">
              <a16:creationId xmlns:a16="http://schemas.microsoft.com/office/drawing/2014/main" id="{19F60233-D922-438D-929D-3ABDF3760D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2250" y="0"/>
          <a:ext cx="20215679" cy="52084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twoCellAnchor editAs="oneCell">
    <xdr:from>
      <xdr:col>12</xdr:col>
      <xdr:colOff>1115786</xdr:colOff>
      <xdr:row>3</xdr:row>
      <xdr:rowOff>27214</xdr:rowOff>
    </xdr:from>
    <xdr:to>
      <xdr:col>14</xdr:col>
      <xdr:colOff>1034142</xdr:colOff>
      <xdr:row>71</xdr:row>
      <xdr:rowOff>163910</xdr:rowOff>
    </xdr:to>
    <xdr:pic>
      <xdr:nvPicPr>
        <xdr:cNvPr id="5" name="Picture 4">
          <a:extLst>
            <a:ext uri="{FF2B5EF4-FFF2-40B4-BE49-F238E27FC236}">
              <a16:creationId xmlns:a16="http://schemas.microsoft.com/office/drawing/2014/main" id="{98AA1CBC-A5D0-4988-8DB1-AC242078F5DA}"/>
            </a:ext>
          </a:extLst>
        </xdr:cNvPr>
        <xdr:cNvPicPr>
          <a:picLocks noChangeAspect="1"/>
        </xdr:cNvPicPr>
      </xdr:nvPicPr>
      <xdr:blipFill>
        <a:blip xmlns:r="http://schemas.openxmlformats.org/officeDocument/2006/relationships" r:embed="rId2"/>
        <a:stretch>
          <a:fillRect/>
        </a:stretch>
      </xdr:blipFill>
      <xdr:spPr>
        <a:xfrm>
          <a:off x="16927286" y="598714"/>
          <a:ext cx="2163535" cy="53130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93.176.78.166/AttachedFiles/%7Bf4110a6d-744a-4187-9ae7-bd06408e8b80%7D.%7B4c2caefb-69d1-4c60-b74c-6f3fa657f9e6%7D.BEK%20687%20af%2020%20juni%202007.pdf"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9.bin"/><Relationship Id="rId1" Type="http://schemas.openxmlformats.org/officeDocument/2006/relationships/hyperlink" Target="https://finansdanmark.dk/media/8114/Overview_of_the_new_Danish_covered_bond_legislation_addressing_refinancing_risk.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4.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5.bin"/><Relationship Id="rId5" Type="http://schemas.openxmlformats.org/officeDocument/2006/relationships/hyperlink" Target="https://coveredbondlabel.com/issuer/43-danish-ship-finance-a-s" TargetMode="External"/><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E36E00"/>
  </sheetPr>
  <dimension ref="A1:A174"/>
  <sheetViews>
    <sheetView zoomScale="60" zoomScaleNormal="60" workbookViewId="0">
      <selection activeCell="C7" sqref="C7"/>
    </sheetView>
  </sheetViews>
  <sheetFormatPr defaultColWidth="9.140625" defaultRowHeight="15" x14ac:dyDescent="0.25"/>
  <cols>
    <col min="1" max="1" width="242" customWidth="1"/>
  </cols>
  <sheetData>
    <row r="1" spans="1:1" ht="31.5" x14ac:dyDescent="0.25">
      <c r="A1" s="48" t="s">
        <v>0</v>
      </c>
    </row>
    <row r="3" spans="1:1" x14ac:dyDescent="0.25">
      <c r="A3" s="101"/>
    </row>
    <row r="4" spans="1:1" ht="34.5" x14ac:dyDescent="0.25">
      <c r="A4" s="102" t="s">
        <v>1</v>
      </c>
    </row>
    <row r="5" spans="1:1" ht="34.5" x14ac:dyDescent="0.25">
      <c r="A5" s="102" t="s">
        <v>2</v>
      </c>
    </row>
    <row r="6" spans="1:1" ht="51.75" x14ac:dyDescent="0.25">
      <c r="A6" s="102" t="s">
        <v>3</v>
      </c>
    </row>
    <row r="7" spans="1:1" ht="17.25" x14ac:dyDescent="0.25">
      <c r="A7" s="102"/>
    </row>
    <row r="8" spans="1:1" ht="18.75" x14ac:dyDescent="0.25">
      <c r="A8" s="103" t="s">
        <v>4</v>
      </c>
    </row>
    <row r="9" spans="1:1" ht="34.5" x14ac:dyDescent="0.3">
      <c r="A9" s="104" t="s">
        <v>5</v>
      </c>
    </row>
    <row r="10" spans="1:1" ht="86.25" x14ac:dyDescent="0.25">
      <c r="A10" s="105" t="s">
        <v>6</v>
      </c>
    </row>
    <row r="11" spans="1:1" ht="34.5" x14ac:dyDescent="0.25">
      <c r="A11" s="105" t="s">
        <v>7</v>
      </c>
    </row>
    <row r="12" spans="1:1" ht="17.25" x14ac:dyDescent="0.25">
      <c r="A12" s="105" t="s">
        <v>8</v>
      </c>
    </row>
    <row r="13" spans="1:1" ht="17.25" x14ac:dyDescent="0.25">
      <c r="A13" s="105" t="s">
        <v>9</v>
      </c>
    </row>
    <row r="14" spans="1:1" ht="34.5" x14ac:dyDescent="0.25">
      <c r="A14" s="105" t="s">
        <v>10</v>
      </c>
    </row>
    <row r="15" spans="1:1" ht="17.25" x14ac:dyDescent="0.25">
      <c r="A15" s="105"/>
    </row>
    <row r="16" spans="1:1" ht="18.75" x14ac:dyDescent="0.25">
      <c r="A16" s="103" t="s">
        <v>11</v>
      </c>
    </row>
    <row r="17" spans="1:1" ht="17.25" x14ac:dyDescent="0.25">
      <c r="A17" s="106" t="s">
        <v>12</v>
      </c>
    </row>
    <row r="18" spans="1:1" ht="34.5" x14ac:dyDescent="0.25">
      <c r="A18" s="107" t="s">
        <v>13</v>
      </c>
    </row>
    <row r="19" spans="1:1" ht="34.5" x14ac:dyDescent="0.25">
      <c r="A19" s="107" t="s">
        <v>14</v>
      </c>
    </row>
    <row r="20" spans="1:1" ht="51.75" x14ac:dyDescent="0.25">
      <c r="A20" s="107" t="s">
        <v>15</v>
      </c>
    </row>
    <row r="21" spans="1:1" ht="86.25" x14ac:dyDescent="0.25">
      <c r="A21" s="107" t="s">
        <v>16</v>
      </c>
    </row>
    <row r="22" spans="1:1" ht="51.75" x14ac:dyDescent="0.25">
      <c r="A22" s="107" t="s">
        <v>17</v>
      </c>
    </row>
    <row r="23" spans="1:1" ht="34.5" x14ac:dyDescent="0.25">
      <c r="A23" s="107" t="s">
        <v>18</v>
      </c>
    </row>
    <row r="24" spans="1:1" ht="17.25" x14ac:dyDescent="0.25">
      <c r="A24" s="107" t="s">
        <v>19</v>
      </c>
    </row>
    <row r="25" spans="1:1" ht="17.25" x14ac:dyDescent="0.25">
      <c r="A25" s="106" t="s">
        <v>20</v>
      </c>
    </row>
    <row r="26" spans="1:1" ht="51.75" x14ac:dyDescent="0.3">
      <c r="A26" s="108" t="s">
        <v>21</v>
      </c>
    </row>
    <row r="27" spans="1:1" ht="17.25" x14ac:dyDescent="0.3">
      <c r="A27" s="108" t="s">
        <v>22</v>
      </c>
    </row>
    <row r="28" spans="1:1" ht="17.25" x14ac:dyDescent="0.25">
      <c r="A28" s="106" t="s">
        <v>23</v>
      </c>
    </row>
    <row r="29" spans="1:1" ht="34.5" x14ac:dyDescent="0.25">
      <c r="A29" s="107" t="s">
        <v>24</v>
      </c>
    </row>
    <row r="30" spans="1:1" ht="34.5" x14ac:dyDescent="0.25">
      <c r="A30" s="107" t="s">
        <v>25</v>
      </c>
    </row>
    <row r="31" spans="1:1" ht="34.5" x14ac:dyDescent="0.25">
      <c r="A31" s="107" t="s">
        <v>26</v>
      </c>
    </row>
    <row r="32" spans="1:1" ht="34.5" x14ac:dyDescent="0.25">
      <c r="A32" s="107" t="s">
        <v>27</v>
      </c>
    </row>
    <row r="33" spans="1:1" ht="17.25" x14ac:dyDescent="0.25">
      <c r="A33" s="107"/>
    </row>
    <row r="34" spans="1:1" ht="18.75" x14ac:dyDescent="0.25">
      <c r="A34" s="103" t="s">
        <v>28</v>
      </c>
    </row>
    <row r="35" spans="1:1" ht="17.25" x14ac:dyDescent="0.25">
      <c r="A35" s="106" t="s">
        <v>29</v>
      </c>
    </row>
    <row r="36" spans="1:1" ht="34.5" x14ac:dyDescent="0.25">
      <c r="A36" s="107" t="s">
        <v>30</v>
      </c>
    </row>
    <row r="37" spans="1:1" ht="34.5" x14ac:dyDescent="0.25">
      <c r="A37" s="107" t="s">
        <v>31</v>
      </c>
    </row>
    <row r="38" spans="1:1" ht="34.5" x14ac:dyDescent="0.25">
      <c r="A38" s="107" t="s">
        <v>32</v>
      </c>
    </row>
    <row r="39" spans="1:1" ht="17.25" x14ac:dyDescent="0.25">
      <c r="A39" s="107" t="s">
        <v>33</v>
      </c>
    </row>
    <row r="40" spans="1:1" ht="34.5" x14ac:dyDescent="0.25">
      <c r="A40" s="107" t="s">
        <v>34</v>
      </c>
    </row>
    <row r="41" spans="1:1" ht="17.25" x14ac:dyDescent="0.25">
      <c r="A41" s="106" t="s">
        <v>35</v>
      </c>
    </row>
    <row r="42" spans="1:1" ht="17.25" x14ac:dyDescent="0.25">
      <c r="A42" s="107" t="s">
        <v>36</v>
      </c>
    </row>
    <row r="43" spans="1:1" ht="17.25" x14ac:dyDescent="0.3">
      <c r="A43" s="108" t="s">
        <v>37</v>
      </c>
    </row>
    <row r="44" spans="1:1" ht="17.25" x14ac:dyDescent="0.25">
      <c r="A44" s="106" t="s">
        <v>38</v>
      </c>
    </row>
    <row r="45" spans="1:1" ht="34.5" x14ac:dyDescent="0.3">
      <c r="A45" s="108" t="s">
        <v>39</v>
      </c>
    </row>
    <row r="46" spans="1:1" ht="34.5" x14ac:dyDescent="0.25">
      <c r="A46" s="107" t="s">
        <v>40</v>
      </c>
    </row>
    <row r="47" spans="1:1" ht="51.75" x14ac:dyDescent="0.25">
      <c r="A47" s="107" t="s">
        <v>41</v>
      </c>
    </row>
    <row r="48" spans="1:1" ht="17.25" x14ac:dyDescent="0.25">
      <c r="A48" s="107" t="s">
        <v>42</v>
      </c>
    </row>
    <row r="49" spans="1:1" ht="17.25" x14ac:dyDescent="0.3">
      <c r="A49" s="108" t="s">
        <v>43</v>
      </c>
    </row>
    <row r="50" spans="1:1" ht="17.25" x14ac:dyDescent="0.25">
      <c r="A50" s="106" t="s">
        <v>44</v>
      </c>
    </row>
    <row r="51" spans="1:1" ht="34.5" x14ac:dyDescent="0.3">
      <c r="A51" s="108" t="s">
        <v>45</v>
      </c>
    </row>
    <row r="52" spans="1:1" ht="17.25" x14ac:dyDescent="0.25">
      <c r="A52" s="107" t="s">
        <v>46</v>
      </c>
    </row>
    <row r="53" spans="1:1" ht="34.5" x14ac:dyDescent="0.3">
      <c r="A53" s="108" t="s">
        <v>47</v>
      </c>
    </row>
    <row r="54" spans="1:1" ht="17.25" x14ac:dyDescent="0.25">
      <c r="A54" s="106" t="s">
        <v>48</v>
      </c>
    </row>
    <row r="55" spans="1:1" ht="17.25" x14ac:dyDescent="0.3">
      <c r="A55" s="108" t="s">
        <v>49</v>
      </c>
    </row>
    <row r="56" spans="1:1" ht="34.5" x14ac:dyDescent="0.25">
      <c r="A56" s="107" t="s">
        <v>50</v>
      </c>
    </row>
    <row r="57" spans="1:1" ht="17.25" x14ac:dyDescent="0.25">
      <c r="A57" s="107" t="s">
        <v>51</v>
      </c>
    </row>
    <row r="58" spans="1:1" ht="34.5" x14ac:dyDescent="0.25">
      <c r="A58" s="107" t="s">
        <v>52</v>
      </c>
    </row>
    <row r="59" spans="1:1" ht="17.25" x14ac:dyDescent="0.25">
      <c r="A59" s="106" t="s">
        <v>53</v>
      </c>
    </row>
    <row r="60" spans="1:1" ht="34.5" x14ac:dyDescent="0.25">
      <c r="A60" s="107" t="s">
        <v>54</v>
      </c>
    </row>
    <row r="61" spans="1:1" ht="17.25" x14ac:dyDescent="0.25">
      <c r="A61" s="109"/>
    </row>
    <row r="62" spans="1:1" ht="18.75" x14ac:dyDescent="0.25">
      <c r="A62" s="103" t="s">
        <v>55</v>
      </c>
    </row>
    <row r="63" spans="1:1" ht="17.25" x14ac:dyDescent="0.25">
      <c r="A63" s="106" t="s">
        <v>56</v>
      </c>
    </row>
    <row r="64" spans="1:1" ht="34.5" x14ac:dyDescent="0.25">
      <c r="A64" s="107" t="s">
        <v>57</v>
      </c>
    </row>
    <row r="65" spans="1:1" ht="17.25" x14ac:dyDescent="0.25">
      <c r="A65" s="107" t="s">
        <v>58</v>
      </c>
    </row>
    <row r="66" spans="1:1" ht="34.5" x14ac:dyDescent="0.25">
      <c r="A66" s="105" t="s">
        <v>59</v>
      </c>
    </row>
    <row r="67" spans="1:1" ht="34.5" x14ac:dyDescent="0.25">
      <c r="A67" s="105" t="s">
        <v>60</v>
      </c>
    </row>
    <row r="68" spans="1:1" ht="34.5" x14ac:dyDescent="0.25">
      <c r="A68" s="105" t="s">
        <v>61</v>
      </c>
    </row>
    <row r="69" spans="1:1" ht="17.25" x14ac:dyDescent="0.25">
      <c r="A69" s="110" t="s">
        <v>62</v>
      </c>
    </row>
    <row r="70" spans="1:1" ht="51.75" x14ac:dyDescent="0.25">
      <c r="A70" s="105" t="s">
        <v>63</v>
      </c>
    </row>
    <row r="71" spans="1:1" ht="17.25" x14ac:dyDescent="0.25">
      <c r="A71" s="105" t="s">
        <v>64</v>
      </c>
    </row>
    <row r="72" spans="1:1" ht="17.25" x14ac:dyDescent="0.25">
      <c r="A72" s="110" t="s">
        <v>65</v>
      </c>
    </row>
    <row r="73" spans="1:1" ht="17.25" x14ac:dyDescent="0.25">
      <c r="A73" s="105" t="s">
        <v>66</v>
      </c>
    </row>
    <row r="74" spans="1:1" ht="17.25" x14ac:dyDescent="0.25">
      <c r="A74" s="110" t="s">
        <v>67</v>
      </c>
    </row>
    <row r="75" spans="1:1" ht="34.5" x14ac:dyDescent="0.25">
      <c r="A75" s="105" t="s">
        <v>68</v>
      </c>
    </row>
    <row r="76" spans="1:1" ht="17.25" x14ac:dyDescent="0.25">
      <c r="A76" s="105" t="s">
        <v>69</v>
      </c>
    </row>
    <row r="77" spans="1:1" ht="51.75" x14ac:dyDescent="0.25">
      <c r="A77" s="105" t="s">
        <v>70</v>
      </c>
    </row>
    <row r="78" spans="1:1" ht="17.25" x14ac:dyDescent="0.25">
      <c r="A78" s="110" t="s">
        <v>71</v>
      </c>
    </row>
    <row r="79" spans="1:1" ht="17.25" x14ac:dyDescent="0.3">
      <c r="A79" s="104" t="s">
        <v>72</v>
      </c>
    </row>
    <row r="80" spans="1:1" ht="17.25" x14ac:dyDescent="0.25">
      <c r="A80" s="110" t="s">
        <v>73</v>
      </c>
    </row>
    <row r="81" spans="1:1" ht="34.5" x14ac:dyDescent="0.25">
      <c r="A81" s="105" t="s">
        <v>74</v>
      </c>
    </row>
    <row r="82" spans="1:1" ht="34.5" x14ac:dyDescent="0.25">
      <c r="A82" s="105" t="s">
        <v>75</v>
      </c>
    </row>
    <row r="83" spans="1:1" ht="34.5" x14ac:dyDescent="0.25">
      <c r="A83" s="105" t="s">
        <v>76</v>
      </c>
    </row>
    <row r="84" spans="1:1" ht="34.5" x14ac:dyDescent="0.25">
      <c r="A84" s="105" t="s">
        <v>77</v>
      </c>
    </row>
    <row r="85" spans="1:1" ht="34.5" x14ac:dyDescent="0.25">
      <c r="A85" s="105" t="s">
        <v>78</v>
      </c>
    </row>
    <row r="86" spans="1:1" ht="17.25" x14ac:dyDescent="0.25">
      <c r="A86" s="110" t="s">
        <v>79</v>
      </c>
    </row>
    <row r="87" spans="1:1" ht="17.25" x14ac:dyDescent="0.25">
      <c r="A87" s="105" t="s">
        <v>80</v>
      </c>
    </row>
    <row r="88" spans="1:1" ht="34.5" x14ac:dyDescent="0.25">
      <c r="A88" s="105" t="s">
        <v>81</v>
      </c>
    </row>
    <row r="89" spans="1:1" ht="17.25" x14ac:dyDescent="0.25">
      <c r="A89" s="110" t="s">
        <v>82</v>
      </c>
    </row>
    <row r="90" spans="1:1" ht="34.5" x14ac:dyDescent="0.25">
      <c r="A90" s="105" t="s">
        <v>83</v>
      </c>
    </row>
    <row r="91" spans="1:1" ht="17.25" x14ac:dyDescent="0.25">
      <c r="A91" s="110" t="s">
        <v>84</v>
      </c>
    </row>
    <row r="92" spans="1:1" ht="17.25" x14ac:dyDescent="0.3">
      <c r="A92" s="104" t="s">
        <v>85</v>
      </c>
    </row>
    <row r="93" spans="1:1" ht="17.25" x14ac:dyDescent="0.25">
      <c r="A93" s="105" t="s">
        <v>86</v>
      </c>
    </row>
    <row r="94" spans="1:1" ht="17.25" x14ac:dyDescent="0.25">
      <c r="A94" s="105"/>
    </row>
    <row r="95" spans="1:1" ht="18.75" x14ac:dyDescent="0.25">
      <c r="A95" s="103" t="s">
        <v>87</v>
      </c>
    </row>
    <row r="96" spans="1:1" ht="34.5" x14ac:dyDescent="0.3">
      <c r="A96" s="104" t="s">
        <v>88</v>
      </c>
    </row>
    <row r="97" spans="1:1" ht="17.25" x14ac:dyDescent="0.3">
      <c r="A97" s="104" t="s">
        <v>89</v>
      </c>
    </row>
    <row r="98" spans="1:1" ht="17.25" x14ac:dyDescent="0.25">
      <c r="A98" s="110" t="s">
        <v>90</v>
      </c>
    </row>
    <row r="99" spans="1:1" ht="17.25" x14ac:dyDescent="0.25">
      <c r="A99" s="102" t="s">
        <v>91</v>
      </c>
    </row>
    <row r="100" spans="1:1" ht="17.25" x14ac:dyDescent="0.25">
      <c r="A100" s="105" t="s">
        <v>92</v>
      </c>
    </row>
    <row r="101" spans="1:1" ht="17.25" x14ac:dyDescent="0.25">
      <c r="A101" s="105" t="s">
        <v>93</v>
      </c>
    </row>
    <row r="102" spans="1:1" ht="17.25" x14ac:dyDescent="0.25">
      <c r="A102" s="105" t="s">
        <v>94</v>
      </c>
    </row>
    <row r="103" spans="1:1" ht="17.25" x14ac:dyDescent="0.25">
      <c r="A103" s="105" t="s">
        <v>95</v>
      </c>
    </row>
    <row r="104" spans="1:1" ht="34.5" x14ac:dyDescent="0.25">
      <c r="A104" s="105" t="s">
        <v>96</v>
      </c>
    </row>
    <row r="105" spans="1:1" ht="17.25" x14ac:dyDescent="0.25">
      <c r="A105" s="102" t="s">
        <v>97</v>
      </c>
    </row>
    <row r="106" spans="1:1" ht="17.25" x14ac:dyDescent="0.25">
      <c r="A106" s="105" t="s">
        <v>98</v>
      </c>
    </row>
    <row r="107" spans="1:1" ht="17.25" x14ac:dyDescent="0.25">
      <c r="A107" s="105" t="s">
        <v>99</v>
      </c>
    </row>
    <row r="108" spans="1:1" ht="17.25" x14ac:dyDescent="0.25">
      <c r="A108" s="105" t="s">
        <v>100</v>
      </c>
    </row>
    <row r="109" spans="1:1" ht="17.25" x14ac:dyDescent="0.25">
      <c r="A109" s="105" t="s">
        <v>101</v>
      </c>
    </row>
    <row r="110" spans="1:1" ht="17.25" x14ac:dyDescent="0.25">
      <c r="A110" s="105" t="s">
        <v>102</v>
      </c>
    </row>
    <row r="111" spans="1:1" ht="17.25" x14ac:dyDescent="0.25">
      <c r="A111" s="105" t="s">
        <v>103</v>
      </c>
    </row>
    <row r="112" spans="1:1" ht="17.25" x14ac:dyDescent="0.25">
      <c r="A112" s="110" t="s">
        <v>104</v>
      </c>
    </row>
    <row r="113" spans="1:1" ht="17.25" x14ac:dyDescent="0.25">
      <c r="A113" s="105" t="s">
        <v>105</v>
      </c>
    </row>
    <row r="114" spans="1:1" ht="17.25" x14ac:dyDescent="0.25">
      <c r="A114" s="102" t="s">
        <v>106</v>
      </c>
    </row>
    <row r="115" spans="1:1" ht="17.25" x14ac:dyDescent="0.25">
      <c r="A115" s="105" t="s">
        <v>107</v>
      </c>
    </row>
    <row r="116" spans="1:1" ht="17.25" x14ac:dyDescent="0.25">
      <c r="A116" s="105" t="s">
        <v>108</v>
      </c>
    </row>
    <row r="117" spans="1:1" ht="17.25" x14ac:dyDescent="0.25">
      <c r="A117" s="102" t="s">
        <v>109</v>
      </c>
    </row>
    <row r="118" spans="1:1" ht="17.25" x14ac:dyDescent="0.25">
      <c r="A118" s="105" t="s">
        <v>110</v>
      </c>
    </row>
    <row r="119" spans="1:1" ht="17.25" x14ac:dyDescent="0.25">
      <c r="A119" s="105" t="s">
        <v>111</v>
      </c>
    </row>
    <row r="120" spans="1:1" ht="17.25" x14ac:dyDescent="0.25">
      <c r="A120" s="105" t="s">
        <v>112</v>
      </c>
    </row>
    <row r="121" spans="1:1" ht="17.25" x14ac:dyDescent="0.25">
      <c r="A121" s="110" t="s">
        <v>113</v>
      </c>
    </row>
    <row r="122" spans="1:1" ht="17.25" x14ac:dyDescent="0.25">
      <c r="A122" s="102" t="s">
        <v>114</v>
      </c>
    </row>
    <row r="123" spans="1:1" ht="17.25" x14ac:dyDescent="0.25">
      <c r="A123" s="102" t="s">
        <v>115</v>
      </c>
    </row>
    <row r="124" spans="1:1" ht="17.25" x14ac:dyDescent="0.25">
      <c r="A124" s="105" t="s">
        <v>116</v>
      </c>
    </row>
    <row r="125" spans="1:1" ht="17.25" x14ac:dyDescent="0.25">
      <c r="A125" s="105" t="s">
        <v>117</v>
      </c>
    </row>
    <row r="126" spans="1:1" ht="17.25" x14ac:dyDescent="0.25">
      <c r="A126" s="105" t="s">
        <v>118</v>
      </c>
    </row>
    <row r="127" spans="1:1" ht="17.25" x14ac:dyDescent="0.25">
      <c r="A127" s="105" t="s">
        <v>119</v>
      </c>
    </row>
    <row r="128" spans="1:1" ht="17.25" x14ac:dyDescent="0.25">
      <c r="A128" s="105" t="s">
        <v>120</v>
      </c>
    </row>
    <row r="129" spans="1:1" ht="17.25" x14ac:dyDescent="0.25">
      <c r="A129" s="110" t="s">
        <v>121</v>
      </c>
    </row>
    <row r="130" spans="1:1" ht="34.5" x14ac:dyDescent="0.25">
      <c r="A130" s="105" t="s">
        <v>122</v>
      </c>
    </row>
    <row r="131" spans="1:1" ht="69" x14ac:dyDescent="0.25">
      <c r="A131" s="105" t="s">
        <v>123</v>
      </c>
    </row>
    <row r="132" spans="1:1" ht="34.5" x14ac:dyDescent="0.25">
      <c r="A132" s="105" t="s">
        <v>124</v>
      </c>
    </row>
    <row r="133" spans="1:1" ht="17.25" x14ac:dyDescent="0.25">
      <c r="A133" s="110" t="s">
        <v>125</v>
      </c>
    </row>
    <row r="134" spans="1:1" ht="34.5" x14ac:dyDescent="0.25">
      <c r="A134" s="102" t="s">
        <v>126</v>
      </c>
    </row>
    <row r="135" spans="1:1" ht="17.25" x14ac:dyDescent="0.25">
      <c r="A135" s="102"/>
    </row>
    <row r="136" spans="1:1" ht="18.75" x14ac:dyDescent="0.25">
      <c r="A136" s="103" t="s">
        <v>127</v>
      </c>
    </row>
    <row r="137" spans="1:1" ht="17.25" x14ac:dyDescent="0.25">
      <c r="A137" s="105" t="s">
        <v>128</v>
      </c>
    </row>
    <row r="138" spans="1:1" ht="34.5" x14ac:dyDescent="0.25">
      <c r="A138" s="107" t="s">
        <v>129</v>
      </c>
    </row>
    <row r="139" spans="1:1" ht="34.5" x14ac:dyDescent="0.25">
      <c r="A139" s="107" t="s">
        <v>130</v>
      </c>
    </row>
    <row r="140" spans="1:1" ht="17.25" x14ac:dyDescent="0.25">
      <c r="A140" s="106" t="s">
        <v>131</v>
      </c>
    </row>
    <row r="141" spans="1:1" ht="17.25" x14ac:dyDescent="0.25">
      <c r="A141" s="111" t="s">
        <v>132</v>
      </c>
    </row>
    <row r="142" spans="1:1" ht="34.5" x14ac:dyDescent="0.3">
      <c r="A142" s="108" t="s">
        <v>133</v>
      </c>
    </row>
    <row r="143" spans="1:1" ht="17.25" x14ac:dyDescent="0.25">
      <c r="A143" s="107" t="s">
        <v>134</v>
      </c>
    </row>
    <row r="144" spans="1:1" ht="17.25" x14ac:dyDescent="0.25">
      <c r="A144" s="107" t="s">
        <v>135</v>
      </c>
    </row>
    <row r="145" spans="1:1" ht="17.25" x14ac:dyDescent="0.25">
      <c r="A145" s="111" t="s">
        <v>136</v>
      </c>
    </row>
    <row r="146" spans="1:1" ht="17.25" x14ac:dyDescent="0.25">
      <c r="A146" s="106" t="s">
        <v>137</v>
      </c>
    </row>
    <row r="147" spans="1:1" ht="17.25" x14ac:dyDescent="0.25">
      <c r="A147" s="111" t="s">
        <v>138</v>
      </c>
    </row>
    <row r="148" spans="1:1" ht="17.25" x14ac:dyDescent="0.25">
      <c r="A148" s="107" t="s">
        <v>139</v>
      </c>
    </row>
    <row r="149" spans="1:1" ht="17.25" x14ac:dyDescent="0.25">
      <c r="A149" s="107" t="s">
        <v>140</v>
      </c>
    </row>
    <row r="150" spans="1:1" ht="17.25" x14ac:dyDescent="0.25">
      <c r="A150" s="107" t="s">
        <v>141</v>
      </c>
    </row>
    <row r="151" spans="1:1" ht="34.5" x14ac:dyDescent="0.25">
      <c r="A151" s="111" t="s">
        <v>142</v>
      </c>
    </row>
    <row r="152" spans="1:1" ht="17.25" x14ac:dyDescent="0.25">
      <c r="A152" s="106" t="s">
        <v>143</v>
      </c>
    </row>
    <row r="153" spans="1:1" ht="17.25" x14ac:dyDescent="0.25">
      <c r="A153" s="107" t="s">
        <v>144</v>
      </c>
    </row>
    <row r="154" spans="1:1" ht="17.25" x14ac:dyDescent="0.25">
      <c r="A154" s="107" t="s">
        <v>145</v>
      </c>
    </row>
    <row r="155" spans="1:1" ht="17.25" x14ac:dyDescent="0.25">
      <c r="A155" s="107" t="s">
        <v>146</v>
      </c>
    </row>
    <row r="156" spans="1:1" ht="17.25" x14ac:dyDescent="0.25">
      <c r="A156" s="107" t="s">
        <v>147</v>
      </c>
    </row>
    <row r="157" spans="1:1" ht="34.5" x14ac:dyDescent="0.25">
      <c r="A157" s="107" t="s">
        <v>148</v>
      </c>
    </row>
    <row r="158" spans="1:1" ht="34.5" x14ac:dyDescent="0.25">
      <c r="A158" s="107" t="s">
        <v>149</v>
      </c>
    </row>
    <row r="159" spans="1:1" ht="17.25" x14ac:dyDescent="0.25">
      <c r="A159" s="106" t="s">
        <v>150</v>
      </c>
    </row>
    <row r="160" spans="1:1" ht="34.5" x14ac:dyDescent="0.25">
      <c r="A160" s="107" t="s">
        <v>151</v>
      </c>
    </row>
    <row r="161" spans="1:1" ht="34.5" x14ac:dyDescent="0.25">
      <c r="A161" s="107" t="s">
        <v>152</v>
      </c>
    </row>
    <row r="162" spans="1:1" ht="17.25" x14ac:dyDescent="0.25">
      <c r="A162" s="107" t="s">
        <v>153</v>
      </c>
    </row>
    <row r="163" spans="1:1" ht="17.25" x14ac:dyDescent="0.25">
      <c r="A163" s="106" t="s">
        <v>154</v>
      </c>
    </row>
    <row r="164" spans="1:1" ht="34.5" x14ac:dyDescent="0.3">
      <c r="A164" s="108" t="s">
        <v>155</v>
      </c>
    </row>
    <row r="165" spans="1:1" ht="34.5" x14ac:dyDescent="0.25">
      <c r="A165" s="107" t="s">
        <v>156</v>
      </c>
    </row>
    <row r="166" spans="1:1" ht="17.25" x14ac:dyDescent="0.25">
      <c r="A166" s="106" t="s">
        <v>157</v>
      </c>
    </row>
    <row r="167" spans="1:1" ht="17.25" x14ac:dyDescent="0.25">
      <c r="A167" s="107" t="s">
        <v>158</v>
      </c>
    </row>
    <row r="168" spans="1:1" ht="17.25" x14ac:dyDescent="0.25">
      <c r="A168" s="106" t="s">
        <v>159</v>
      </c>
    </row>
    <row r="169" spans="1:1" ht="17.25" x14ac:dyDescent="0.3">
      <c r="A169" s="108" t="s">
        <v>160</v>
      </c>
    </row>
    <row r="170" spans="1:1" ht="17.25" x14ac:dyDescent="0.3">
      <c r="A170" s="108"/>
    </row>
    <row r="171" spans="1:1" ht="17.25" x14ac:dyDescent="0.3">
      <c r="A171" s="108"/>
    </row>
    <row r="172" spans="1:1" ht="17.25" x14ac:dyDescent="0.3">
      <c r="A172" s="108"/>
    </row>
    <row r="173" spans="1:1" ht="17.25" x14ac:dyDescent="0.3">
      <c r="A173" s="108"/>
    </row>
    <row r="174" spans="1:1" ht="17.25" x14ac:dyDescent="0.3">
      <c r="A174" s="10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71177-C2C4-475F-8840-DA0B94BDAE52}">
  <sheetPr codeName="Sheet10">
    <tabColor rgb="FF243386"/>
    <pageSetUpPr fitToPage="1"/>
  </sheetPr>
  <dimension ref="B1:F46"/>
  <sheetViews>
    <sheetView zoomScale="70" zoomScaleNormal="70" workbookViewId="0"/>
  </sheetViews>
  <sheetFormatPr defaultColWidth="15.85546875" defaultRowHeight="15" x14ac:dyDescent="0.25"/>
  <cols>
    <col min="1" max="1" width="3.42578125" style="19" customWidth="1"/>
    <col min="2" max="2" width="68.42578125" style="19" bestFit="1" customWidth="1"/>
    <col min="3" max="3" width="36" style="19" customWidth="1"/>
    <col min="4" max="6" width="15.7109375" style="19" bestFit="1" customWidth="1"/>
    <col min="7" max="7" width="5.140625" style="19" customWidth="1"/>
    <col min="8" max="16384" width="15.85546875" style="19"/>
  </cols>
  <sheetData>
    <row r="1" spans="2:6" ht="12" customHeight="1" x14ac:dyDescent="0.25"/>
    <row r="2" spans="2:6" ht="12" customHeight="1" x14ac:dyDescent="0.25"/>
    <row r="3" spans="2:6" ht="20.25" customHeight="1" x14ac:dyDescent="0.25"/>
    <row r="4" spans="2:6" ht="36" customHeight="1" x14ac:dyDescent="0.25">
      <c r="B4" s="182" t="s">
        <v>1417</v>
      </c>
      <c r="C4" s="182"/>
      <c r="D4" s="508" t="s">
        <v>1418</v>
      </c>
      <c r="E4" s="508"/>
    </row>
    <row r="5" spans="2:6" ht="15.75" x14ac:dyDescent="0.25">
      <c r="B5" s="183" t="s">
        <v>1419</v>
      </c>
      <c r="C5" s="183"/>
      <c r="D5" s="184"/>
      <c r="E5" s="184"/>
      <c r="F5" s="184"/>
    </row>
    <row r="6" spans="2:6" ht="3.75" customHeight="1" x14ac:dyDescent="0.25">
      <c r="B6" s="185"/>
      <c r="C6" s="185"/>
      <c r="D6" s="186"/>
      <c r="E6" s="186"/>
      <c r="F6" s="186"/>
    </row>
    <row r="7" spans="2:6" ht="3" customHeight="1" x14ac:dyDescent="0.25">
      <c r="B7" s="185"/>
      <c r="C7" s="185"/>
    </row>
    <row r="8" spans="2:6" ht="3.75" customHeight="1" x14ac:dyDescent="0.25"/>
    <row r="9" spans="2:6" x14ac:dyDescent="0.25">
      <c r="B9" s="187" t="s">
        <v>1420</v>
      </c>
      <c r="C9" s="188" t="s">
        <v>1921</v>
      </c>
      <c r="D9" s="188" t="s">
        <v>1918</v>
      </c>
      <c r="E9" s="188" t="s">
        <v>1916</v>
      </c>
      <c r="F9" s="188" t="s">
        <v>1421</v>
      </c>
    </row>
    <row r="10" spans="2:6" x14ac:dyDescent="0.25">
      <c r="B10" s="189" t="s">
        <v>1422</v>
      </c>
      <c r="C10" s="190">
        <v>65.497</v>
      </c>
      <c r="D10" s="190">
        <v>64.772000000000006</v>
      </c>
      <c r="E10" s="190">
        <v>65.12</v>
      </c>
      <c r="F10" s="190">
        <v>58.3018</v>
      </c>
    </row>
    <row r="11" spans="2:6" x14ac:dyDescent="0.25">
      <c r="B11" s="189" t="s">
        <v>1423</v>
      </c>
      <c r="C11" s="191">
        <v>24.560600000000001</v>
      </c>
      <c r="D11" s="191">
        <v>24.907</v>
      </c>
      <c r="E11" s="191">
        <v>25.913</v>
      </c>
      <c r="F11" s="191">
        <v>27.388000000000002</v>
      </c>
    </row>
    <row r="12" spans="2:6" x14ac:dyDescent="0.25">
      <c r="B12" s="192" t="s">
        <v>1424</v>
      </c>
      <c r="C12" s="191">
        <v>24.560600000000001</v>
      </c>
      <c r="D12" s="191">
        <v>24.907</v>
      </c>
      <c r="E12" s="191">
        <v>25.913</v>
      </c>
      <c r="F12" s="191">
        <v>27.388000000000002</v>
      </c>
    </row>
    <row r="13" spans="2:6" x14ac:dyDescent="0.25">
      <c r="B13" s="193" t="s">
        <v>1425</v>
      </c>
      <c r="C13" s="194">
        <v>0.2601</v>
      </c>
      <c r="D13" s="194">
        <v>0.2465</v>
      </c>
      <c r="E13" s="194">
        <v>0.2223</v>
      </c>
      <c r="F13" s="194">
        <v>0.23569999999999999</v>
      </c>
    </row>
    <row r="14" spans="2:6" x14ac:dyDescent="0.25">
      <c r="B14" s="189" t="s">
        <v>1426</v>
      </c>
      <c r="C14" s="195">
        <v>0.2601</v>
      </c>
      <c r="D14" s="195">
        <v>0.2465</v>
      </c>
      <c r="E14" s="195">
        <v>0.2223</v>
      </c>
      <c r="F14" s="195">
        <v>0.23569999999999999</v>
      </c>
    </row>
    <row r="15" spans="2:6" x14ac:dyDescent="0.25">
      <c r="B15" s="189" t="s">
        <v>1427</v>
      </c>
      <c r="C15" s="191">
        <v>37.71</v>
      </c>
      <c r="D15" s="191">
        <v>37.915999999999997</v>
      </c>
      <c r="E15" s="191">
        <v>39.567999999999998</v>
      </c>
      <c r="F15" s="191">
        <v>38.843499999999999</v>
      </c>
    </row>
    <row r="16" spans="2:6" x14ac:dyDescent="0.25">
      <c r="B16" s="189" t="s">
        <v>1428</v>
      </c>
      <c r="C16" s="191">
        <v>0</v>
      </c>
      <c r="D16" s="191">
        <v>0</v>
      </c>
      <c r="E16" s="191">
        <v>0</v>
      </c>
      <c r="F16" s="191">
        <v>0</v>
      </c>
    </row>
    <row r="17" spans="2:6" x14ac:dyDescent="0.25">
      <c r="B17" s="196" t="s">
        <v>1429</v>
      </c>
      <c r="C17" s="191">
        <v>0</v>
      </c>
      <c r="D17" s="191">
        <v>0</v>
      </c>
      <c r="E17" s="191">
        <v>0</v>
      </c>
      <c r="F17" s="191">
        <v>0</v>
      </c>
    </row>
    <row r="18" spans="2:6" x14ac:dyDescent="0.25">
      <c r="B18" s="197" t="s">
        <v>1430</v>
      </c>
      <c r="C18" s="198">
        <v>0</v>
      </c>
      <c r="D18" s="198">
        <v>0</v>
      </c>
      <c r="E18" s="198">
        <v>0</v>
      </c>
      <c r="F18" s="198">
        <v>0</v>
      </c>
    </row>
    <row r="19" spans="2:6" x14ac:dyDescent="0.25">
      <c r="B19" s="199" t="s">
        <v>1431</v>
      </c>
      <c r="C19" s="198">
        <v>0</v>
      </c>
      <c r="D19" s="198">
        <v>0</v>
      </c>
      <c r="E19" s="198">
        <v>0</v>
      </c>
      <c r="F19" s="198">
        <v>0</v>
      </c>
    </row>
    <row r="20" spans="2:6" x14ac:dyDescent="0.25">
      <c r="B20" s="189" t="s">
        <v>1432</v>
      </c>
      <c r="C20" s="191">
        <v>0</v>
      </c>
      <c r="D20" s="191">
        <v>0</v>
      </c>
      <c r="E20" s="191">
        <v>0</v>
      </c>
      <c r="F20" s="191">
        <v>0</v>
      </c>
    </row>
    <row r="21" spans="2:6" ht="9.75" customHeight="1" x14ac:dyDescent="0.25">
      <c r="B21" s="185"/>
      <c r="C21" s="185"/>
      <c r="D21" s="185"/>
      <c r="E21" s="185"/>
      <c r="F21" s="185"/>
    </row>
    <row r="22" spans="2:6" ht="15.75" x14ac:dyDescent="0.25">
      <c r="B22" s="200"/>
      <c r="C22" s="200"/>
      <c r="D22" s="200"/>
      <c r="E22" s="200"/>
      <c r="F22" s="200"/>
    </row>
    <row r="23" spans="2:6" x14ac:dyDescent="0.25">
      <c r="B23" s="201" t="s">
        <v>1433</v>
      </c>
      <c r="C23" s="201"/>
      <c r="D23" s="201"/>
      <c r="E23" s="201"/>
      <c r="F23" s="201"/>
    </row>
    <row r="24" spans="2:6" x14ac:dyDescent="0.25">
      <c r="B24" s="202" t="s">
        <v>1434</v>
      </c>
      <c r="C24" s="191">
        <v>24.560600000000001</v>
      </c>
      <c r="D24" s="191">
        <v>24.907</v>
      </c>
      <c r="E24" s="203">
        <v>25.913</v>
      </c>
      <c r="F24" s="203">
        <v>27.388000000000002</v>
      </c>
    </row>
    <row r="25" spans="2:6" x14ac:dyDescent="0.25">
      <c r="B25" s="201" t="s">
        <v>1435</v>
      </c>
      <c r="C25" s="204"/>
      <c r="D25" s="204"/>
      <c r="E25" s="204"/>
      <c r="F25" s="204"/>
    </row>
    <row r="26" spans="2:6" ht="3" customHeight="1" x14ac:dyDescent="0.25">
      <c r="B26" s="205"/>
      <c r="C26" s="206"/>
      <c r="D26" s="206"/>
      <c r="E26" s="206"/>
      <c r="F26" s="206"/>
    </row>
    <row r="27" spans="2:6" x14ac:dyDescent="0.25">
      <c r="B27" s="192" t="s">
        <v>1436</v>
      </c>
      <c r="C27" s="207"/>
      <c r="D27" s="207"/>
      <c r="E27" s="207"/>
      <c r="F27" s="207"/>
    </row>
    <row r="28" spans="2:6" x14ac:dyDescent="0.25">
      <c r="B28" s="208" t="s">
        <v>1437</v>
      </c>
      <c r="C28" s="191">
        <v>4.3096000000000005</v>
      </c>
      <c r="D28" s="191">
        <v>2.9970000000000012</v>
      </c>
      <c r="E28" s="209">
        <v>2.919999999999999</v>
      </c>
      <c r="F28" s="209">
        <v>3.6000000000000019</v>
      </c>
    </row>
    <row r="29" spans="2:6" x14ac:dyDescent="0.25">
      <c r="B29" s="208" t="s">
        <v>1438</v>
      </c>
      <c r="C29" s="191">
        <v>16.878</v>
      </c>
      <c r="D29" s="191">
        <v>18.751999999999999</v>
      </c>
      <c r="E29" s="209">
        <v>21.347000000000001</v>
      </c>
      <c r="F29" s="209">
        <v>20.834</v>
      </c>
    </row>
    <row r="30" spans="2:6" x14ac:dyDescent="0.25">
      <c r="B30" s="208" t="s">
        <v>1439</v>
      </c>
      <c r="C30" s="191">
        <v>3.3730000000000002</v>
      </c>
      <c r="D30" s="191">
        <v>3.1579999999999999</v>
      </c>
      <c r="E30" s="209">
        <v>1.6459999999999999</v>
      </c>
      <c r="F30" s="209">
        <v>2.9540000000000002</v>
      </c>
    </row>
    <row r="31" spans="2:6" x14ac:dyDescent="0.25">
      <c r="B31" s="192" t="s">
        <v>1440</v>
      </c>
      <c r="C31" s="210"/>
      <c r="D31" s="210"/>
      <c r="E31" s="210"/>
      <c r="F31" s="210"/>
    </row>
    <row r="32" spans="2:6" x14ac:dyDescent="0.25">
      <c r="B32" s="208" t="s">
        <v>1441</v>
      </c>
      <c r="C32" s="191">
        <v>0.61499999999999999</v>
      </c>
      <c r="D32" s="191">
        <v>0.63419999999999999</v>
      </c>
      <c r="E32" s="209">
        <v>0.66559999999999997</v>
      </c>
      <c r="F32" s="209">
        <v>0.6845</v>
      </c>
    </row>
    <row r="33" spans="2:6" x14ac:dyDescent="0.25">
      <c r="B33" s="208" t="s">
        <v>1442</v>
      </c>
      <c r="C33" s="191">
        <v>1.0217000000000001</v>
      </c>
      <c r="D33" s="191">
        <v>1.0349999999999999</v>
      </c>
      <c r="E33" s="209">
        <v>1.0097</v>
      </c>
      <c r="F33" s="209">
        <v>1.0234000000000001</v>
      </c>
    </row>
    <row r="34" spans="2:6" x14ac:dyDescent="0.25">
      <c r="B34" s="208" t="s">
        <v>1443</v>
      </c>
      <c r="C34" s="191">
        <v>22.880002000000005</v>
      </c>
      <c r="D34" s="191">
        <v>23.185635999999999</v>
      </c>
      <c r="E34" s="209">
        <v>24.182804000000001</v>
      </c>
      <c r="F34" s="209">
        <v>25.622450000000004</v>
      </c>
    </row>
    <row r="35" spans="2:6" x14ac:dyDescent="0.25">
      <c r="B35" s="208" t="s">
        <v>1444</v>
      </c>
      <c r="C35" s="191">
        <v>4.3898E-2</v>
      </c>
      <c r="D35" s="191">
        <v>5.2164000000000002E-2</v>
      </c>
      <c r="E35" s="209">
        <v>5.4896E-2</v>
      </c>
      <c r="F35" s="209">
        <v>5.765E-2</v>
      </c>
    </row>
    <row r="36" spans="2:6" x14ac:dyDescent="0.25">
      <c r="B36" s="192" t="s">
        <v>1445</v>
      </c>
      <c r="C36" s="210"/>
      <c r="D36" s="210"/>
      <c r="E36" s="211"/>
      <c r="F36" s="210"/>
    </row>
    <row r="37" spans="2:6" ht="30" x14ac:dyDescent="0.25">
      <c r="B37" s="208" t="s">
        <v>1446</v>
      </c>
      <c r="C37" s="209" t="s">
        <v>1447</v>
      </c>
      <c r="D37" s="209" t="s">
        <v>1447</v>
      </c>
      <c r="E37" s="209" t="s">
        <v>1447</v>
      </c>
      <c r="F37" s="209" t="s">
        <v>1447</v>
      </c>
    </row>
    <row r="38" spans="2:6" ht="30" x14ac:dyDescent="0.25">
      <c r="B38" s="208" t="s">
        <v>1448</v>
      </c>
      <c r="C38" s="209">
        <v>24.560600000000001</v>
      </c>
      <c r="D38" s="209">
        <v>24.907</v>
      </c>
      <c r="E38" s="209">
        <v>25.913</v>
      </c>
      <c r="F38" s="209">
        <v>27.388000000000002</v>
      </c>
    </row>
    <row r="39" spans="2:6" x14ac:dyDescent="0.25">
      <c r="B39" s="208" t="s">
        <v>1449</v>
      </c>
      <c r="C39" s="209" t="s">
        <v>1447</v>
      </c>
      <c r="D39" s="209" t="s">
        <v>1447</v>
      </c>
      <c r="E39" s="209" t="s">
        <v>1447</v>
      </c>
      <c r="F39" s="209" t="s">
        <v>1447</v>
      </c>
    </row>
    <row r="40" spans="2:6" x14ac:dyDescent="0.25">
      <c r="B40" s="192" t="s">
        <v>1450</v>
      </c>
      <c r="C40" s="212">
        <v>24.560600000000001</v>
      </c>
      <c r="D40" s="212">
        <v>24.907</v>
      </c>
      <c r="E40" s="212">
        <v>25.913</v>
      </c>
      <c r="F40" s="212">
        <v>27.388000000000002</v>
      </c>
    </row>
    <row r="41" spans="2:6" x14ac:dyDescent="0.25">
      <c r="B41" s="189" t="s">
        <v>1451</v>
      </c>
      <c r="C41" s="213">
        <v>0</v>
      </c>
      <c r="D41" s="213">
        <v>0</v>
      </c>
      <c r="E41" s="213">
        <v>0.1903</v>
      </c>
      <c r="F41" s="214">
        <v>0.1903</v>
      </c>
    </row>
    <row r="42" spans="2:6" ht="30" x14ac:dyDescent="0.25">
      <c r="B42" s="196" t="s">
        <v>1452</v>
      </c>
      <c r="C42" s="215">
        <v>0.50270000000000004</v>
      </c>
      <c r="D42" s="215">
        <v>0.63539999999999996</v>
      </c>
      <c r="E42" s="215">
        <v>0.53259999999999996</v>
      </c>
      <c r="F42" s="215">
        <v>0.53259999999999996</v>
      </c>
    </row>
    <row r="46" spans="2:6" x14ac:dyDescent="0.25">
      <c r="F46" s="216" t="s">
        <v>1453</v>
      </c>
    </row>
  </sheetData>
  <mergeCells count="1">
    <mergeCell ref="D4:E4"/>
  </mergeCells>
  <hyperlinks>
    <hyperlink ref="F46" location="'NTT Contents'!A1" display="To Contents" xr:uid="{AFA9BBAD-C1EB-40F2-ABA8-97A9AED01191}"/>
  </hyperlinks>
  <pageMargins left="0.70866141732283472" right="0.70866141732283472" top="0.74803149606299213" bottom="0.74803149606299213" header="0.31496062992125984" footer="0.31496062992125984"/>
  <pageSetup paperSize="9" scale="4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A2F1D-BBD3-4411-B77B-6B9A8C951E94}">
  <sheetPr codeName="Sheet11">
    <tabColor rgb="FF243386"/>
    <pageSetUpPr fitToPage="1"/>
  </sheetPr>
  <dimension ref="A2:K131"/>
  <sheetViews>
    <sheetView zoomScale="70" zoomScaleNormal="70" zoomScaleSheetLayoutView="50" workbookViewId="0"/>
  </sheetViews>
  <sheetFormatPr defaultColWidth="9.140625" defaultRowHeight="15" x14ac:dyDescent="0.25"/>
  <cols>
    <col min="1" max="1" width="3.28515625" style="19" customWidth="1"/>
    <col min="2" max="2" width="63.140625" style="19" customWidth="1"/>
    <col min="3" max="3" width="21.5703125" style="19" customWidth="1"/>
    <col min="4" max="4" width="19.42578125" style="19" customWidth="1"/>
    <col min="5" max="5" width="17.7109375" style="19" customWidth="1"/>
    <col min="6" max="6" width="18" style="19" bestFit="1" customWidth="1"/>
    <col min="7" max="8" width="10.7109375" style="19" customWidth="1"/>
    <col min="9" max="9" width="10.85546875" style="19" customWidth="1"/>
    <col min="10" max="10" width="7.140625" style="19" customWidth="1"/>
    <col min="11" max="11" width="11" style="19" customWidth="1"/>
    <col min="12" max="12" width="8.85546875" style="19" customWidth="1"/>
    <col min="13" max="16384" width="9.140625" style="19"/>
  </cols>
  <sheetData>
    <row r="2" spans="2:10" ht="22.5" customHeight="1" x14ac:dyDescent="0.25"/>
    <row r="3" spans="2:10" ht="16.5" customHeight="1" x14ac:dyDescent="0.25"/>
    <row r="4" spans="2:10" ht="18" x14ac:dyDescent="0.25">
      <c r="B4" s="182" t="s">
        <v>1454</v>
      </c>
      <c r="C4" s="182"/>
      <c r="D4" s="182"/>
      <c r="E4" s="182"/>
      <c r="F4" s="182"/>
      <c r="G4" s="182"/>
      <c r="H4" s="182"/>
      <c r="I4" s="182"/>
    </row>
    <row r="5" spans="2:10" ht="4.5" customHeight="1" x14ac:dyDescent="0.25">
      <c r="B5" s="510"/>
      <c r="C5" s="510"/>
      <c r="D5" s="510"/>
      <c r="E5" s="510"/>
      <c r="F5" s="510"/>
      <c r="G5" s="510"/>
      <c r="H5" s="510"/>
      <c r="I5" s="510"/>
    </row>
    <row r="6" spans="2:10" ht="5.25" customHeight="1" x14ac:dyDescent="0.25">
      <c r="B6" s="217"/>
      <c r="C6" s="217"/>
      <c r="D6" s="217"/>
      <c r="E6" s="217"/>
      <c r="F6" s="217"/>
      <c r="G6" s="217"/>
      <c r="H6" s="217"/>
      <c r="I6" s="217"/>
    </row>
    <row r="7" spans="2:10" x14ac:dyDescent="0.25">
      <c r="B7" s="218" t="s">
        <v>1455</v>
      </c>
      <c r="C7" s="219"/>
      <c r="D7" s="219"/>
      <c r="E7" s="219"/>
      <c r="F7" s="219" t="s">
        <v>1921</v>
      </c>
      <c r="G7" s="219" t="s">
        <v>1918</v>
      </c>
      <c r="H7" s="219" t="s">
        <v>1916</v>
      </c>
      <c r="I7" s="219" t="s">
        <v>1421</v>
      </c>
      <c r="J7" s="219"/>
    </row>
    <row r="8" spans="2:10" x14ac:dyDescent="0.25">
      <c r="B8" s="220" t="s">
        <v>1456</v>
      </c>
      <c r="F8" s="221">
        <v>33.448243509053952</v>
      </c>
      <c r="G8" s="221">
        <v>33.303410280533463</v>
      </c>
      <c r="H8" s="221">
        <v>35.835568741716706</v>
      </c>
      <c r="I8" s="221">
        <v>39.205321977825449</v>
      </c>
      <c r="J8" s="222"/>
    </row>
    <row r="9" spans="2:10" x14ac:dyDescent="0.25">
      <c r="B9" s="223"/>
      <c r="F9" s="221"/>
      <c r="G9" s="221"/>
      <c r="H9" s="221"/>
      <c r="I9" s="221"/>
      <c r="J9" s="222"/>
    </row>
    <row r="10" spans="2:10" x14ac:dyDescent="0.25">
      <c r="B10" s="220" t="s">
        <v>1457</v>
      </c>
      <c r="F10" s="221">
        <v>6.302767223330612</v>
      </c>
      <c r="G10" s="221">
        <v>6.3429542215588572</v>
      </c>
      <c r="H10" s="221">
        <v>6.3699875423051013</v>
      </c>
      <c r="I10" s="221">
        <v>7.2587026825058807</v>
      </c>
      <c r="J10" s="222"/>
    </row>
    <row r="11" spans="2:10" x14ac:dyDescent="0.25">
      <c r="B11" s="220" t="s">
        <v>1458</v>
      </c>
      <c r="C11" s="220" t="s">
        <v>360</v>
      </c>
      <c r="D11" s="220"/>
      <c r="E11" s="220"/>
      <c r="F11" s="224">
        <v>22.44600529609442</v>
      </c>
      <c r="G11" s="224">
        <v>21.117716257484354</v>
      </c>
      <c r="H11" s="224">
        <v>22.373423453409004</v>
      </c>
      <c r="I11" s="224">
        <v>28.970666174232473</v>
      </c>
      <c r="J11" s="225"/>
    </row>
    <row r="12" spans="2:10" x14ac:dyDescent="0.25">
      <c r="B12" s="226"/>
      <c r="C12" s="227" t="s">
        <v>1459</v>
      </c>
      <c r="D12" s="227"/>
      <c r="E12" s="227"/>
      <c r="F12" s="228">
        <v>0.08</v>
      </c>
      <c r="G12" s="228">
        <v>0.08</v>
      </c>
      <c r="H12" s="228">
        <v>0.08</v>
      </c>
      <c r="I12" s="228">
        <v>0.08</v>
      </c>
      <c r="J12" s="229"/>
    </row>
    <row r="13" spans="2:10" x14ac:dyDescent="0.25">
      <c r="B13" s="220" t="s">
        <v>1460</v>
      </c>
      <c r="F13" s="221">
        <v>27.316729057979998</v>
      </c>
      <c r="G13" s="221">
        <v>27.496729057979994</v>
      </c>
      <c r="H13" s="221">
        <v>29.283783790979999</v>
      </c>
      <c r="I13" s="221">
        <v>30.398634930567201</v>
      </c>
      <c r="J13" s="222"/>
    </row>
    <row r="14" spans="2:10" x14ac:dyDescent="0.25">
      <c r="C14" s="220" t="s">
        <v>1461</v>
      </c>
      <c r="D14" s="220"/>
      <c r="E14" s="220"/>
      <c r="F14" s="230">
        <v>0</v>
      </c>
      <c r="G14" s="230">
        <v>0</v>
      </c>
      <c r="H14" s="230">
        <v>0</v>
      </c>
      <c r="I14" s="230">
        <v>0</v>
      </c>
      <c r="J14" s="231"/>
    </row>
    <row r="15" spans="2:10" x14ac:dyDescent="0.25">
      <c r="B15" s="220" t="s">
        <v>1462</v>
      </c>
      <c r="F15" s="221">
        <v>0</v>
      </c>
      <c r="G15" s="221">
        <v>0</v>
      </c>
      <c r="H15" s="221">
        <v>0</v>
      </c>
      <c r="I15" s="221">
        <v>0</v>
      </c>
      <c r="J15" s="222"/>
    </row>
    <row r="16" spans="2:10" x14ac:dyDescent="0.25">
      <c r="B16" s="220" t="s">
        <v>1463</v>
      </c>
      <c r="F16" s="221">
        <v>0</v>
      </c>
      <c r="G16" s="221">
        <v>0</v>
      </c>
      <c r="H16" s="221">
        <v>0</v>
      </c>
      <c r="I16" s="221">
        <v>0</v>
      </c>
      <c r="J16" s="222"/>
    </row>
    <row r="17" spans="1:10" x14ac:dyDescent="0.25">
      <c r="A17" s="232"/>
      <c r="B17" s="233" t="s">
        <v>1464</v>
      </c>
      <c r="C17" s="232"/>
      <c r="F17" s="221">
        <v>0</v>
      </c>
      <c r="G17" s="221">
        <v>0</v>
      </c>
      <c r="H17" s="221">
        <v>0</v>
      </c>
      <c r="I17" s="221">
        <v>0</v>
      </c>
      <c r="J17" s="222"/>
    </row>
    <row r="18" spans="1:10" x14ac:dyDescent="0.25">
      <c r="A18" s="232"/>
      <c r="B18" s="233" t="s">
        <v>1465</v>
      </c>
      <c r="C18" s="232"/>
      <c r="D18" s="234"/>
      <c r="E18" s="234"/>
      <c r="F18" s="221">
        <v>0</v>
      </c>
      <c r="G18" s="221">
        <v>0</v>
      </c>
      <c r="H18" s="221">
        <v>0</v>
      </c>
      <c r="I18" s="221">
        <v>0</v>
      </c>
      <c r="J18" s="222"/>
    </row>
    <row r="19" spans="1:10" x14ac:dyDescent="0.25">
      <c r="A19" s="232"/>
      <c r="B19" s="233" t="s">
        <v>1466</v>
      </c>
      <c r="C19" s="232"/>
      <c r="D19" s="234"/>
      <c r="E19" s="234"/>
      <c r="F19" s="221">
        <v>6.302767223330612</v>
      </c>
      <c r="G19" s="221">
        <v>6.3429542215588572</v>
      </c>
      <c r="H19" s="221">
        <v>6.3699875423051013</v>
      </c>
      <c r="I19" s="221">
        <v>7.2587026825058807</v>
      </c>
      <c r="J19" s="222"/>
    </row>
    <row r="20" spans="1:10" x14ac:dyDescent="0.25">
      <c r="A20" s="232"/>
      <c r="B20" s="233" t="s">
        <v>1467</v>
      </c>
      <c r="C20" s="232"/>
      <c r="D20" s="234"/>
      <c r="E20" s="234"/>
      <c r="F20" s="221">
        <v>6.302767223330612</v>
      </c>
      <c r="G20" s="221">
        <v>6.3429542215588572</v>
      </c>
      <c r="H20" s="221">
        <v>6.3699875423051013</v>
      </c>
      <c r="I20" s="221">
        <v>7.2587026825058807</v>
      </c>
      <c r="J20" s="222"/>
    </row>
    <row r="21" spans="1:10" x14ac:dyDescent="0.25">
      <c r="A21" s="232"/>
      <c r="B21" s="235"/>
      <c r="C21" s="232"/>
      <c r="D21" s="234"/>
      <c r="E21" s="234"/>
      <c r="J21" s="236"/>
    </row>
    <row r="22" spans="1:10" x14ac:dyDescent="0.25">
      <c r="A22" s="232"/>
      <c r="B22" s="237" t="s">
        <v>1468</v>
      </c>
      <c r="C22" s="238"/>
      <c r="D22" s="239"/>
      <c r="E22" s="239"/>
      <c r="F22" s="240"/>
      <c r="G22" s="240"/>
      <c r="H22" s="240"/>
      <c r="I22" s="240"/>
      <c r="J22" s="240"/>
    </row>
    <row r="23" spans="1:10" ht="7.5" customHeight="1" x14ac:dyDescent="0.25"/>
    <row r="24" spans="1:10" ht="18" x14ac:dyDescent="0.25">
      <c r="B24" s="182" t="s">
        <v>1469</v>
      </c>
      <c r="C24" s="182"/>
      <c r="D24" s="182"/>
      <c r="E24" s="182"/>
      <c r="J24" s="182"/>
    </row>
    <row r="25" spans="1:10" ht="5.25" customHeight="1" x14ac:dyDescent="0.25">
      <c r="B25" s="217"/>
      <c r="C25" s="217"/>
      <c r="D25" s="217"/>
      <c r="E25" s="217"/>
      <c r="J25" s="217"/>
    </row>
    <row r="26" spans="1:10" x14ac:dyDescent="0.25">
      <c r="B26" s="218" t="s">
        <v>1455</v>
      </c>
      <c r="C26" s="219"/>
      <c r="D26" s="219"/>
      <c r="E26" s="219"/>
      <c r="F26" s="219" t="str">
        <f>+F7</f>
        <v>Q3 2025</v>
      </c>
      <c r="G26" s="219" t="s">
        <v>1918</v>
      </c>
      <c r="H26" s="219" t="s">
        <v>1916</v>
      </c>
      <c r="I26" s="219" t="s">
        <v>1421</v>
      </c>
      <c r="J26" s="219"/>
    </row>
    <row r="27" spans="1:10" x14ac:dyDescent="0.25">
      <c r="B27" s="220" t="s">
        <v>1460</v>
      </c>
      <c r="F27" s="221">
        <v>27.316729057979998</v>
      </c>
      <c r="G27" s="221">
        <v>27.496729057979994</v>
      </c>
      <c r="H27" s="221">
        <v>29.283783790979999</v>
      </c>
      <c r="I27" s="221">
        <v>30.398634930567201</v>
      </c>
      <c r="J27" s="222"/>
    </row>
    <row r="28" spans="1:10" x14ac:dyDescent="0.25">
      <c r="B28" s="220" t="s">
        <v>1470</v>
      </c>
      <c r="F28" s="221">
        <v>27.106878517766397</v>
      </c>
      <c r="G28" s="221">
        <v>27.248899864940839</v>
      </c>
      <c r="H28" s="221">
        <v>28.934878257245</v>
      </c>
      <c r="I28" s="221">
        <v>30.398634930567201</v>
      </c>
      <c r="J28" s="222"/>
    </row>
    <row r="29" spans="1:10" x14ac:dyDescent="0.25">
      <c r="B29" s="233" t="s">
        <v>1471</v>
      </c>
      <c r="C29" s="241"/>
      <c r="D29" s="233"/>
      <c r="E29" s="233"/>
      <c r="F29" s="242"/>
      <c r="G29" s="242"/>
      <c r="H29" s="242"/>
      <c r="I29" s="242"/>
      <c r="J29" s="243"/>
    </row>
    <row r="30" spans="1:10" ht="13.5" customHeight="1" x14ac:dyDescent="0.25">
      <c r="B30" s="232"/>
      <c r="C30" s="233" t="s">
        <v>1472</v>
      </c>
      <c r="D30" s="233"/>
      <c r="E30" s="233"/>
      <c r="F30" s="244">
        <v>0.10226927773747828</v>
      </c>
      <c r="G30" s="244">
        <v>0.10196347881954095</v>
      </c>
      <c r="H30" s="244">
        <v>0.136231102489522</v>
      </c>
      <c r="I30" s="244">
        <v>6.0637766836729848E-2</v>
      </c>
      <c r="J30" s="244"/>
    </row>
    <row r="31" spans="1:10" hidden="1" x14ac:dyDescent="0.25">
      <c r="B31" s="232"/>
      <c r="C31" s="233" t="s">
        <v>1473</v>
      </c>
      <c r="D31" s="233"/>
      <c r="E31" s="233"/>
      <c r="F31" s="245"/>
      <c r="G31" s="245"/>
      <c r="H31" s="245"/>
      <c r="I31" s="245"/>
      <c r="J31" s="246"/>
    </row>
    <row r="32" spans="1:10" x14ac:dyDescent="0.25">
      <c r="B32" s="232"/>
      <c r="C32" s="233" t="s">
        <v>1474</v>
      </c>
      <c r="D32" s="233"/>
      <c r="E32" s="233"/>
      <c r="F32" s="244">
        <v>0.18577428903617291</v>
      </c>
      <c r="G32" s="244">
        <v>0.19110440039830801</v>
      </c>
      <c r="H32" s="244">
        <v>0.1875866164956467</v>
      </c>
      <c r="I32" s="244">
        <v>0.13433312679008211</v>
      </c>
      <c r="J32" s="244"/>
    </row>
    <row r="33" spans="2:10" x14ac:dyDescent="0.25">
      <c r="B33" s="232"/>
      <c r="C33" s="233" t="s">
        <v>1475</v>
      </c>
      <c r="D33" s="233"/>
      <c r="E33" s="233"/>
      <c r="F33" s="244">
        <v>0.23448711498124236</v>
      </c>
      <c r="G33" s="244">
        <v>0.23258842802882204</v>
      </c>
      <c r="H33" s="244">
        <v>0.24171315329510978</v>
      </c>
      <c r="I33" s="244">
        <v>0.1734052695474238</v>
      </c>
      <c r="J33" s="244"/>
    </row>
    <row r="34" spans="2:10" x14ac:dyDescent="0.25">
      <c r="B34" s="232"/>
      <c r="C34" s="233" t="s">
        <v>1476</v>
      </c>
      <c r="D34" s="233"/>
      <c r="E34" s="233"/>
      <c r="F34" s="244">
        <v>0.16458595721534985</v>
      </c>
      <c r="G34" s="244">
        <v>0.16350853916186814</v>
      </c>
      <c r="H34" s="244">
        <v>0.15353036452156996</v>
      </c>
      <c r="I34" s="244">
        <v>0.22915495809701386</v>
      </c>
      <c r="J34" s="244"/>
    </row>
    <row r="35" spans="2:10" x14ac:dyDescent="0.25">
      <c r="B35" s="232"/>
      <c r="C35" s="233" t="s">
        <v>1477</v>
      </c>
      <c r="D35" s="233"/>
      <c r="E35" s="233"/>
      <c r="F35" s="244">
        <v>0.31288336102975661</v>
      </c>
      <c r="G35" s="244">
        <v>0.31083515359146091</v>
      </c>
      <c r="H35" s="244">
        <v>0.28093876319815153</v>
      </c>
      <c r="I35" s="244">
        <v>0.1423162614483659</v>
      </c>
      <c r="J35" s="244"/>
    </row>
    <row r="36" spans="2:10" x14ac:dyDescent="0.25">
      <c r="B36" s="232"/>
      <c r="C36" s="233" t="s">
        <v>1478</v>
      </c>
      <c r="D36" s="233"/>
      <c r="E36" s="233"/>
      <c r="F36" s="244">
        <v>0</v>
      </c>
      <c r="G36" s="244">
        <v>0</v>
      </c>
      <c r="H36" s="244">
        <v>0</v>
      </c>
      <c r="I36" s="244">
        <v>0.26015261728038452</v>
      </c>
      <c r="J36" s="244"/>
    </row>
    <row r="37" spans="2:10" x14ac:dyDescent="0.25">
      <c r="B37" s="232"/>
      <c r="C37" s="233" t="s">
        <v>1479</v>
      </c>
      <c r="D37" s="233"/>
      <c r="E37" s="233"/>
      <c r="F37" s="244">
        <v>0</v>
      </c>
      <c r="G37" s="244">
        <v>0</v>
      </c>
      <c r="H37" s="244">
        <v>0</v>
      </c>
      <c r="I37" s="244">
        <v>0</v>
      </c>
      <c r="J37" s="244"/>
    </row>
    <row r="38" spans="2:10" x14ac:dyDescent="0.25">
      <c r="B38" s="232"/>
      <c r="C38" s="233" t="s">
        <v>1480</v>
      </c>
      <c r="D38" s="233"/>
      <c r="E38" s="233"/>
      <c r="F38" s="244">
        <v>0</v>
      </c>
      <c r="G38" s="244">
        <v>0</v>
      </c>
      <c r="H38" s="244">
        <v>0</v>
      </c>
      <c r="I38" s="244">
        <v>0</v>
      </c>
      <c r="J38" s="244"/>
    </row>
    <row r="39" spans="2:10" x14ac:dyDescent="0.25">
      <c r="B39" s="233" t="s">
        <v>1481</v>
      </c>
      <c r="C39" s="233" t="s">
        <v>1482</v>
      </c>
      <c r="D39" s="233"/>
      <c r="E39" s="233"/>
      <c r="F39" s="247">
        <v>1</v>
      </c>
      <c r="G39" s="247">
        <v>1</v>
      </c>
      <c r="H39" s="247">
        <v>1</v>
      </c>
      <c r="I39" s="247">
        <v>1</v>
      </c>
      <c r="J39" s="247"/>
    </row>
    <row r="40" spans="2:10" x14ac:dyDescent="0.25">
      <c r="B40" s="232"/>
      <c r="C40" s="233" t="s">
        <v>1483</v>
      </c>
      <c r="D40" s="233"/>
      <c r="E40" s="233"/>
      <c r="F40" s="244">
        <v>0</v>
      </c>
      <c r="G40" s="244">
        <v>0</v>
      </c>
      <c r="H40" s="244">
        <v>0</v>
      </c>
      <c r="I40" s="244">
        <v>0</v>
      </c>
      <c r="J40" s="244"/>
    </row>
    <row r="41" spans="2:10" x14ac:dyDescent="0.25">
      <c r="B41" s="232"/>
      <c r="C41" s="233" t="s">
        <v>1484</v>
      </c>
      <c r="D41" s="233"/>
      <c r="E41" s="233"/>
      <c r="F41" s="244">
        <v>0</v>
      </c>
      <c r="G41" s="244">
        <v>0</v>
      </c>
      <c r="H41" s="244">
        <v>0</v>
      </c>
      <c r="I41" s="244">
        <v>0</v>
      </c>
      <c r="J41" s="248"/>
    </row>
    <row r="42" spans="2:10" x14ac:dyDescent="0.25">
      <c r="B42" s="233" t="s">
        <v>1485</v>
      </c>
      <c r="C42" s="233" t="s">
        <v>1486</v>
      </c>
      <c r="D42" s="233"/>
      <c r="E42" s="233"/>
      <c r="F42" s="244">
        <v>0.31238732799552177</v>
      </c>
      <c r="G42" s="244">
        <v>0.31525204258738149</v>
      </c>
      <c r="H42" s="244">
        <v>0.29732838017612678</v>
      </c>
      <c r="I42" s="244">
        <v>0.32204294980949877</v>
      </c>
      <c r="J42" s="247"/>
    </row>
    <row r="43" spans="2:10" x14ac:dyDescent="0.25">
      <c r="B43" s="232"/>
      <c r="C43" s="233" t="s">
        <v>1487</v>
      </c>
      <c r="D43" s="233"/>
      <c r="E43" s="233"/>
      <c r="F43" s="244">
        <v>0.68761267200447818</v>
      </c>
      <c r="G43" s="244">
        <v>0.68474795741261851</v>
      </c>
      <c r="H43" s="244">
        <v>0.70267161982387327</v>
      </c>
      <c r="I43" s="244">
        <v>0.67795705019050123</v>
      </c>
      <c r="J43" s="247"/>
    </row>
    <row r="44" spans="2:10" x14ac:dyDescent="0.25">
      <c r="B44" s="232"/>
      <c r="C44" s="233" t="s">
        <v>1488</v>
      </c>
      <c r="D44" s="233"/>
      <c r="E44" s="233"/>
      <c r="F44" s="244">
        <v>0</v>
      </c>
      <c r="G44" s="244">
        <v>0</v>
      </c>
      <c r="H44" s="244">
        <v>0</v>
      </c>
      <c r="I44" s="244">
        <v>0</v>
      </c>
      <c r="J44" s="247"/>
    </row>
    <row r="45" spans="2:10" x14ac:dyDescent="0.25">
      <c r="B45" s="233" t="s">
        <v>1489</v>
      </c>
      <c r="C45" s="233" t="s">
        <v>453</v>
      </c>
      <c r="D45" s="233"/>
      <c r="E45" s="233"/>
      <c r="F45" s="244">
        <v>1</v>
      </c>
      <c r="G45" s="244">
        <v>1</v>
      </c>
      <c r="H45" s="244">
        <v>1</v>
      </c>
      <c r="I45" s="244">
        <v>1</v>
      </c>
      <c r="J45" s="247"/>
    </row>
    <row r="46" spans="2:10" x14ac:dyDescent="0.25">
      <c r="B46" s="232"/>
      <c r="C46" s="233" t="s">
        <v>440</v>
      </c>
      <c r="D46" s="233"/>
      <c r="E46" s="233"/>
      <c r="F46" s="247">
        <v>0</v>
      </c>
      <c r="G46" s="247">
        <v>0</v>
      </c>
      <c r="H46" s="247">
        <v>0</v>
      </c>
      <c r="I46" s="247">
        <v>0</v>
      </c>
      <c r="J46" s="247"/>
    </row>
    <row r="47" spans="2:10" x14ac:dyDescent="0.25">
      <c r="B47" s="232"/>
      <c r="C47" s="233" t="s">
        <v>469</v>
      </c>
      <c r="D47" s="233"/>
      <c r="E47" s="233"/>
      <c r="F47" s="247">
        <v>0</v>
      </c>
      <c r="G47" s="247">
        <v>0</v>
      </c>
      <c r="H47" s="247">
        <v>0</v>
      </c>
      <c r="I47" s="247">
        <v>0</v>
      </c>
      <c r="J47" s="247"/>
    </row>
    <row r="48" spans="2:10" x14ac:dyDescent="0.25">
      <c r="B48" s="232"/>
      <c r="C48" s="233" t="s">
        <v>449</v>
      </c>
      <c r="D48" s="233"/>
      <c r="E48" s="233"/>
      <c r="F48" s="247">
        <v>0</v>
      </c>
      <c r="G48" s="247">
        <v>0</v>
      </c>
      <c r="H48" s="247">
        <v>0</v>
      </c>
      <c r="I48" s="247">
        <v>0</v>
      </c>
      <c r="J48" s="247"/>
    </row>
    <row r="49" spans="2:11" x14ac:dyDescent="0.25">
      <c r="B49" s="232"/>
      <c r="C49" s="233" t="s">
        <v>464</v>
      </c>
      <c r="D49" s="233"/>
      <c r="E49" s="233"/>
      <c r="F49" s="247">
        <v>0</v>
      </c>
      <c r="G49" s="247">
        <v>0</v>
      </c>
      <c r="H49" s="247">
        <v>0</v>
      </c>
      <c r="I49" s="247">
        <v>0</v>
      </c>
      <c r="J49" s="247"/>
    </row>
    <row r="50" spans="2:11" x14ac:dyDescent="0.25">
      <c r="B50" s="232"/>
      <c r="C50" s="233" t="s">
        <v>473</v>
      </c>
      <c r="D50" s="233"/>
      <c r="E50" s="233"/>
      <c r="F50" s="244">
        <v>0</v>
      </c>
      <c r="G50" s="244">
        <v>0</v>
      </c>
      <c r="H50" s="244">
        <v>0</v>
      </c>
      <c r="I50" s="244">
        <v>0</v>
      </c>
      <c r="J50" s="247"/>
    </row>
    <row r="51" spans="2:11" x14ac:dyDescent="0.25">
      <c r="B51" s="232"/>
      <c r="C51" s="233" t="s">
        <v>358</v>
      </c>
      <c r="D51" s="233"/>
      <c r="E51" s="233"/>
      <c r="F51" s="249">
        <v>0</v>
      </c>
      <c r="G51" s="249">
        <v>0</v>
      </c>
      <c r="H51" s="249">
        <v>0</v>
      </c>
      <c r="I51" s="249">
        <v>0</v>
      </c>
      <c r="J51" s="249"/>
    </row>
    <row r="52" spans="2:11" x14ac:dyDescent="0.25">
      <c r="B52" s="233" t="s">
        <v>1490</v>
      </c>
      <c r="C52" s="232"/>
      <c r="D52" s="232"/>
      <c r="E52" s="232"/>
      <c r="F52" s="249">
        <v>1</v>
      </c>
      <c r="G52" s="249">
        <v>1</v>
      </c>
      <c r="H52" s="249">
        <v>1</v>
      </c>
      <c r="I52" s="249">
        <v>1</v>
      </c>
      <c r="J52" s="250"/>
    </row>
    <row r="53" spans="2:11" x14ac:dyDescent="0.25">
      <c r="B53" s="233" t="s">
        <v>1491</v>
      </c>
      <c r="C53" s="232"/>
      <c r="D53" s="232"/>
      <c r="E53" s="232"/>
      <c r="F53" s="249">
        <v>0</v>
      </c>
      <c r="G53" s="249">
        <v>0</v>
      </c>
      <c r="H53" s="249">
        <v>0</v>
      </c>
      <c r="I53" s="249">
        <v>0</v>
      </c>
      <c r="J53" s="251"/>
    </row>
    <row r="54" spans="2:11" x14ac:dyDescent="0.25">
      <c r="B54" s="233" t="s">
        <v>1492</v>
      </c>
      <c r="C54" s="232"/>
      <c r="D54" s="232"/>
      <c r="E54" s="232"/>
      <c r="F54" s="250">
        <v>0</v>
      </c>
      <c r="G54" s="250">
        <v>0</v>
      </c>
      <c r="H54" s="250">
        <v>0</v>
      </c>
      <c r="I54" s="250">
        <v>0</v>
      </c>
      <c r="J54" s="250"/>
    </row>
    <row r="55" spans="2:11" x14ac:dyDescent="0.25">
      <c r="B55" s="233" t="s">
        <v>1493</v>
      </c>
      <c r="C55" s="233" t="s">
        <v>1494</v>
      </c>
      <c r="D55" s="233"/>
      <c r="E55" s="233"/>
      <c r="F55" s="252"/>
      <c r="G55" s="252"/>
      <c r="H55" s="252"/>
      <c r="I55" s="252"/>
      <c r="J55" s="253"/>
    </row>
    <row r="56" spans="2:11" x14ac:dyDescent="0.25">
      <c r="B56" s="232"/>
      <c r="C56" s="233" t="s">
        <v>1495</v>
      </c>
      <c r="D56" s="233"/>
      <c r="E56" s="233"/>
      <c r="F56" s="252" t="s">
        <v>1917</v>
      </c>
      <c r="G56" s="252" t="s">
        <v>1917</v>
      </c>
      <c r="H56" s="252" t="s">
        <v>1917</v>
      </c>
      <c r="I56" s="252" t="s">
        <v>1348</v>
      </c>
      <c r="J56" s="253"/>
    </row>
    <row r="57" spans="2:11" x14ac:dyDescent="0.25">
      <c r="C57" s="220" t="s">
        <v>1496</v>
      </c>
      <c r="D57" s="220"/>
      <c r="E57" s="220"/>
      <c r="F57" s="252" t="s">
        <v>1447</v>
      </c>
      <c r="G57" s="252" t="s">
        <v>1447</v>
      </c>
      <c r="H57" s="252" t="s">
        <v>1447</v>
      </c>
      <c r="I57" s="252" t="s">
        <v>1447</v>
      </c>
      <c r="J57" s="253"/>
    </row>
    <row r="58" spans="2:11" x14ac:dyDescent="0.25">
      <c r="C58" s="220"/>
      <c r="D58" s="220"/>
      <c r="E58" s="220"/>
      <c r="F58" s="253"/>
      <c r="G58" s="254"/>
      <c r="H58" s="254"/>
      <c r="I58" s="253"/>
    </row>
    <row r="59" spans="2:11" ht="27" customHeight="1" x14ac:dyDescent="0.25">
      <c r="B59" s="511" t="s">
        <v>1497</v>
      </c>
      <c r="C59" s="511"/>
      <c r="D59" s="511"/>
      <c r="E59" s="255"/>
      <c r="F59" s="253"/>
      <c r="G59" s="254"/>
      <c r="H59" s="254"/>
      <c r="I59" s="253"/>
      <c r="J59"/>
    </row>
    <row r="60" spans="2:11" ht="17.25" customHeight="1" x14ac:dyDescent="0.25">
      <c r="B60" s="256"/>
      <c r="C60" s="256"/>
      <c r="D60" s="256"/>
      <c r="E60" s="256"/>
      <c r="F60" s="256"/>
      <c r="G60" s="256"/>
      <c r="H60" s="256"/>
      <c r="I60" s="256"/>
      <c r="J60" s="256"/>
      <c r="K60" s="256"/>
    </row>
    <row r="61" spans="2:11" x14ac:dyDescent="0.25">
      <c r="B61" s="171" t="s">
        <v>1498</v>
      </c>
      <c r="K61"/>
    </row>
    <row r="62" spans="2:11" x14ac:dyDescent="0.25">
      <c r="B62" s="257" t="s">
        <v>1499</v>
      </c>
      <c r="C62" s="258" t="s">
        <v>1500</v>
      </c>
      <c r="D62" s="258" t="s">
        <v>1501</v>
      </c>
      <c r="E62" s="258" t="s">
        <v>1502</v>
      </c>
      <c r="F62" s="258" t="s">
        <v>1503</v>
      </c>
      <c r="G62" s="258" t="s">
        <v>1504</v>
      </c>
      <c r="H62" s="258" t="s">
        <v>1505</v>
      </c>
      <c r="I62" s="258" t="s">
        <v>1506</v>
      </c>
      <c r="J62" s="258" t="s">
        <v>1507</v>
      </c>
      <c r="K62" s="258" t="s">
        <v>1508</v>
      </c>
    </row>
    <row r="63" spans="2:11" x14ac:dyDescent="0.25">
      <c r="B63" s="258" t="s">
        <v>1509</v>
      </c>
      <c r="C63" s="259"/>
      <c r="D63" s="260"/>
      <c r="E63" s="260"/>
      <c r="F63" s="260"/>
      <c r="G63" s="260"/>
      <c r="H63" s="260"/>
      <c r="I63" s="260"/>
      <c r="J63" s="258"/>
      <c r="K63" s="258"/>
    </row>
    <row r="64" spans="2:11" x14ac:dyDescent="0.25">
      <c r="B64" s="258" t="s">
        <v>1510</v>
      </c>
      <c r="C64" s="259">
        <v>4.2545117300999999</v>
      </c>
      <c r="D64" s="260">
        <v>0</v>
      </c>
      <c r="E64" s="260">
        <v>0</v>
      </c>
      <c r="F64" s="260">
        <v>0</v>
      </c>
      <c r="G64" s="260">
        <v>0</v>
      </c>
      <c r="H64" s="260">
        <v>0</v>
      </c>
      <c r="I64" s="260">
        <v>0</v>
      </c>
      <c r="J64" s="261">
        <v>0</v>
      </c>
      <c r="K64" s="261">
        <v>0</v>
      </c>
    </row>
    <row r="65" spans="2:11" x14ac:dyDescent="0.25">
      <c r="B65" s="258" t="s">
        <v>1511</v>
      </c>
      <c r="C65" s="259">
        <v>6.8193888732800003</v>
      </c>
      <c r="D65" s="260">
        <v>0</v>
      </c>
      <c r="E65" s="260">
        <v>0</v>
      </c>
      <c r="F65" s="260">
        <v>0</v>
      </c>
      <c r="G65" s="260">
        <v>0</v>
      </c>
      <c r="H65" s="260">
        <v>0</v>
      </c>
      <c r="I65" s="260">
        <v>0</v>
      </c>
      <c r="J65" s="261">
        <v>0</v>
      </c>
      <c r="K65" s="261">
        <v>0</v>
      </c>
    </row>
    <row r="66" spans="2:11" x14ac:dyDescent="0.25">
      <c r="B66" s="258" t="s">
        <v>1512</v>
      </c>
      <c r="C66" s="267">
        <v>0.57418870185999993</v>
      </c>
      <c r="D66" s="260">
        <v>0</v>
      </c>
      <c r="E66" s="260">
        <v>0</v>
      </c>
      <c r="F66" s="260">
        <v>0</v>
      </c>
      <c r="G66" s="260">
        <v>0</v>
      </c>
      <c r="H66" s="260">
        <v>0</v>
      </c>
      <c r="I66" s="260">
        <v>0</v>
      </c>
      <c r="J66" s="261">
        <v>0</v>
      </c>
      <c r="K66" s="261">
        <v>0</v>
      </c>
    </row>
    <row r="67" spans="2:11" x14ac:dyDescent="0.25">
      <c r="B67" s="258" t="s">
        <v>360</v>
      </c>
      <c r="C67" s="262">
        <v>11.648089305240001</v>
      </c>
      <c r="D67" s="263">
        <v>0</v>
      </c>
      <c r="E67" s="263">
        <v>0</v>
      </c>
      <c r="F67" s="263">
        <v>0</v>
      </c>
      <c r="G67" s="263">
        <v>0</v>
      </c>
      <c r="H67" s="263">
        <v>0</v>
      </c>
      <c r="I67" s="263">
        <v>0</v>
      </c>
      <c r="J67" s="263">
        <v>0</v>
      </c>
      <c r="K67" s="263">
        <v>0</v>
      </c>
    </row>
    <row r="68" spans="2:11" x14ac:dyDescent="0.25">
      <c r="C68" s="264"/>
    </row>
    <row r="69" spans="2:11" x14ac:dyDescent="0.25">
      <c r="B69" s="171" t="s">
        <v>1513</v>
      </c>
    </row>
    <row r="70" spans="2:11" x14ac:dyDescent="0.25">
      <c r="B70" s="257" t="s">
        <v>1514</v>
      </c>
      <c r="C70" s="258" t="s">
        <v>1500</v>
      </c>
      <c r="D70" s="258" t="s">
        <v>1501</v>
      </c>
      <c r="E70" s="258" t="s">
        <v>1502</v>
      </c>
      <c r="F70" s="258" t="s">
        <v>1503</v>
      </c>
      <c r="G70" s="258" t="s">
        <v>1504</v>
      </c>
      <c r="H70" s="258" t="s">
        <v>1505</v>
      </c>
      <c r="I70" s="258" t="s">
        <v>1506</v>
      </c>
      <c r="J70" s="258" t="s">
        <v>1507</v>
      </c>
      <c r="K70" s="258" t="s">
        <v>1508</v>
      </c>
    </row>
    <row r="71" spans="2:11" x14ac:dyDescent="0.25">
      <c r="B71" s="258" t="s">
        <v>1515</v>
      </c>
      <c r="C71" s="259">
        <v>0.23919697671999998</v>
      </c>
      <c r="D71" s="265">
        <v>0</v>
      </c>
      <c r="E71" s="260">
        <v>0</v>
      </c>
      <c r="F71" s="260">
        <v>0</v>
      </c>
      <c r="G71" s="260">
        <v>0</v>
      </c>
      <c r="H71" s="260">
        <v>0</v>
      </c>
      <c r="I71" s="260">
        <v>0</v>
      </c>
      <c r="J71" s="261">
        <v>0</v>
      </c>
      <c r="K71" s="261">
        <v>0</v>
      </c>
    </row>
    <row r="72" spans="2:11" x14ac:dyDescent="0.25">
      <c r="B72" s="258" t="s">
        <v>1516</v>
      </c>
      <c r="C72" s="260">
        <v>0</v>
      </c>
      <c r="D72" s="260">
        <v>0</v>
      </c>
      <c r="E72" s="260">
        <v>0</v>
      </c>
      <c r="F72" s="260">
        <v>0</v>
      </c>
      <c r="G72" s="260">
        <v>0</v>
      </c>
      <c r="H72" s="260">
        <v>0</v>
      </c>
      <c r="I72" s="260">
        <v>0</v>
      </c>
      <c r="J72" s="261">
        <v>0</v>
      </c>
      <c r="K72" s="261">
        <v>0</v>
      </c>
    </row>
    <row r="73" spans="2:11" x14ac:dyDescent="0.25">
      <c r="B73" s="258" t="s">
        <v>740</v>
      </c>
      <c r="C73" s="260">
        <v>11.40889232852</v>
      </c>
      <c r="D73" s="260">
        <v>0</v>
      </c>
      <c r="E73" s="260">
        <v>0</v>
      </c>
      <c r="F73" s="260">
        <v>0</v>
      </c>
      <c r="G73" s="260">
        <v>0</v>
      </c>
      <c r="H73" s="260">
        <v>0</v>
      </c>
      <c r="I73" s="260">
        <v>0</v>
      </c>
      <c r="J73" s="261">
        <v>0</v>
      </c>
      <c r="K73" s="261">
        <v>0</v>
      </c>
    </row>
    <row r="74" spans="2:11" x14ac:dyDescent="0.25">
      <c r="B74" s="266" t="s">
        <v>742</v>
      </c>
      <c r="C74" s="265">
        <v>0</v>
      </c>
      <c r="D74" s="260">
        <v>0</v>
      </c>
      <c r="E74" s="260">
        <v>0</v>
      </c>
      <c r="F74" s="260">
        <v>0</v>
      </c>
      <c r="G74" s="260">
        <v>0</v>
      </c>
      <c r="H74" s="260">
        <v>0</v>
      </c>
      <c r="I74" s="265">
        <v>0</v>
      </c>
      <c r="J74" s="261">
        <v>0</v>
      </c>
      <c r="K74" s="261">
        <v>0</v>
      </c>
    </row>
    <row r="75" spans="2:11" x14ac:dyDescent="0.25">
      <c r="B75" s="258" t="s">
        <v>360</v>
      </c>
      <c r="C75" s="262">
        <v>11.648089305240001</v>
      </c>
      <c r="D75" s="263">
        <v>0</v>
      </c>
      <c r="E75" s="263">
        <v>0</v>
      </c>
      <c r="F75" s="263">
        <v>0</v>
      </c>
      <c r="G75" s="263">
        <v>0</v>
      </c>
      <c r="H75" s="263">
        <v>0</v>
      </c>
      <c r="I75" s="263">
        <v>0</v>
      </c>
      <c r="J75" s="263">
        <v>0</v>
      </c>
      <c r="K75" s="263">
        <v>0</v>
      </c>
    </row>
    <row r="76" spans="2:11" x14ac:dyDescent="0.25">
      <c r="C76" s="264"/>
    </row>
    <row r="77" spans="2:11" x14ac:dyDescent="0.25">
      <c r="B77" s="171" t="s">
        <v>1517</v>
      </c>
    </row>
    <row r="78" spans="2:11" x14ac:dyDescent="0.25">
      <c r="B78" s="257" t="s">
        <v>1518</v>
      </c>
      <c r="C78" s="258" t="s">
        <v>1510</v>
      </c>
      <c r="D78" s="258" t="s">
        <v>1511</v>
      </c>
      <c r="E78" s="258" t="s">
        <v>1512</v>
      </c>
      <c r="F78" s="258" t="s">
        <v>360</v>
      </c>
    </row>
    <row r="79" spans="2:11" x14ac:dyDescent="0.25">
      <c r="B79" s="258" t="s">
        <v>1515</v>
      </c>
      <c r="C79" s="260">
        <v>0</v>
      </c>
      <c r="D79" s="265">
        <v>0</v>
      </c>
      <c r="E79" s="267">
        <v>0.23919697671999998</v>
      </c>
      <c r="F79" s="267">
        <v>0.23919697671999998</v>
      </c>
    </row>
    <row r="80" spans="2:11" x14ac:dyDescent="0.25">
      <c r="B80" s="258" t="s">
        <v>1516</v>
      </c>
      <c r="C80" s="265">
        <v>0</v>
      </c>
      <c r="D80" s="265">
        <v>0</v>
      </c>
      <c r="E80" s="260">
        <v>0</v>
      </c>
      <c r="F80" s="260">
        <v>0</v>
      </c>
    </row>
    <row r="81" spans="2:11" x14ac:dyDescent="0.25">
      <c r="B81" s="258" t="s">
        <v>740</v>
      </c>
      <c r="C81" s="259">
        <v>4.2545117300999999</v>
      </c>
      <c r="D81" s="259">
        <v>6.8193888732800003</v>
      </c>
      <c r="E81" s="267">
        <v>0.33499172513999997</v>
      </c>
      <c r="F81" s="267">
        <v>11.40889232852</v>
      </c>
    </row>
    <row r="82" spans="2:11" ht="15" customHeight="1" x14ac:dyDescent="0.25">
      <c r="B82" s="266" t="s">
        <v>742</v>
      </c>
      <c r="C82" s="265">
        <v>0</v>
      </c>
      <c r="D82" s="260">
        <v>0</v>
      </c>
      <c r="E82" s="260">
        <v>0</v>
      </c>
      <c r="F82" s="260">
        <v>0</v>
      </c>
    </row>
    <row r="83" spans="2:11" x14ac:dyDescent="0.25">
      <c r="B83" s="258" t="s">
        <v>360</v>
      </c>
      <c r="C83" s="262">
        <v>4.2545117300999999</v>
      </c>
      <c r="D83" s="262">
        <v>6.8193888732800003</v>
      </c>
      <c r="E83" s="262">
        <v>0.57418870185999993</v>
      </c>
      <c r="F83" s="262">
        <v>11.648089305240001</v>
      </c>
    </row>
    <row r="84" spans="2:11" hidden="1" x14ac:dyDescent="0.25">
      <c r="C84" s="264">
        <v>1.8271521277100002</v>
      </c>
      <c r="D84" s="19">
        <v>3.8262140353000005</v>
      </c>
      <c r="E84" s="19">
        <v>0.68122474849000003</v>
      </c>
      <c r="F84" s="19">
        <v>6.3345909115000003</v>
      </c>
    </row>
    <row r="85" spans="2:11" s="268" customFormat="1" hidden="1" x14ac:dyDescent="0.25">
      <c r="B85" s="171" t="s">
        <v>1519</v>
      </c>
      <c r="C85" s="19"/>
      <c r="D85" s="19"/>
      <c r="E85" s="19"/>
      <c r="F85" s="19"/>
      <c r="G85" s="19"/>
      <c r="H85" s="19"/>
      <c r="I85" s="19"/>
      <c r="J85" s="19"/>
      <c r="K85" s="19"/>
    </row>
    <row r="86" spans="2:11" hidden="1" x14ac:dyDescent="0.25">
      <c r="B86" s="512" t="s">
        <v>1520</v>
      </c>
      <c r="C86" s="513"/>
      <c r="D86" s="513"/>
      <c r="E86" s="514"/>
      <c r="F86" s="259"/>
    </row>
    <row r="87" spans="2:11" hidden="1" x14ac:dyDescent="0.25">
      <c r="B87" s="269"/>
      <c r="C87" s="269"/>
      <c r="D87" s="269"/>
      <c r="E87" s="269"/>
      <c r="F87" s="264"/>
    </row>
    <row r="88" spans="2:11" x14ac:dyDescent="0.25">
      <c r="B88" s="232"/>
      <c r="C88" s="232"/>
      <c r="D88" s="232"/>
    </row>
    <row r="89" spans="2:11" x14ac:dyDescent="0.25">
      <c r="B89" s="270" t="s">
        <v>1521</v>
      </c>
      <c r="C89" s="271"/>
      <c r="D89" s="232"/>
    </row>
    <row r="90" spans="2:11" x14ac:dyDescent="0.25">
      <c r="B90" s="266" t="s">
        <v>1522</v>
      </c>
      <c r="C90" s="272">
        <v>0</v>
      </c>
      <c r="D90" s="232"/>
    </row>
    <row r="91" spans="2:11" x14ac:dyDescent="0.25">
      <c r="B91" s="266" t="s">
        <v>1523</v>
      </c>
      <c r="C91" s="272">
        <v>0</v>
      </c>
      <c r="D91" s="232"/>
    </row>
    <row r="92" spans="2:11" x14ac:dyDescent="0.25">
      <c r="B92" s="266" t="s">
        <v>1512</v>
      </c>
      <c r="C92" s="272">
        <v>0</v>
      </c>
      <c r="D92" s="232"/>
    </row>
    <row r="93" spans="2:11" x14ac:dyDescent="0.25">
      <c r="B93" s="266" t="s">
        <v>360</v>
      </c>
      <c r="C93" s="273">
        <v>0</v>
      </c>
      <c r="D93" s="232"/>
    </row>
    <row r="94" spans="2:11" x14ac:dyDescent="0.25">
      <c r="B94" s="232"/>
      <c r="C94" s="232"/>
      <c r="D94" s="232"/>
    </row>
    <row r="95" spans="2:11" x14ac:dyDescent="0.25">
      <c r="B95" s="270" t="s">
        <v>1524</v>
      </c>
      <c r="C95" s="271"/>
      <c r="D95" s="232"/>
    </row>
    <row r="96" spans="2:11" x14ac:dyDescent="0.25">
      <c r="B96" s="266" t="s">
        <v>1522</v>
      </c>
      <c r="C96" s="272">
        <v>0</v>
      </c>
      <c r="D96" s="232"/>
    </row>
    <row r="97" spans="2:6" x14ac:dyDescent="0.25">
      <c r="B97" s="266" t="s">
        <v>1523</v>
      </c>
      <c r="C97" s="272">
        <v>0</v>
      </c>
      <c r="D97" s="232"/>
    </row>
    <row r="98" spans="2:6" x14ac:dyDescent="0.25">
      <c r="B98" s="266" t="s">
        <v>1512</v>
      </c>
      <c r="C98" s="272">
        <v>0</v>
      </c>
      <c r="D98" s="232"/>
    </row>
    <row r="99" spans="2:6" x14ac:dyDescent="0.25">
      <c r="B99" s="266" t="s">
        <v>360</v>
      </c>
      <c r="C99" s="273">
        <v>0</v>
      </c>
      <c r="D99" s="232"/>
    </row>
    <row r="100" spans="2:6" x14ac:dyDescent="0.25">
      <c r="B100" s="232"/>
      <c r="C100" s="271"/>
      <c r="D100" s="232"/>
    </row>
    <row r="101" spans="2:6" x14ac:dyDescent="0.25">
      <c r="B101" s="232"/>
      <c r="C101" s="271"/>
      <c r="D101" s="232"/>
    </row>
    <row r="102" spans="2:6" x14ac:dyDescent="0.25">
      <c r="B102" s="232"/>
      <c r="C102" s="271"/>
      <c r="D102" s="232"/>
    </row>
    <row r="103" spans="2:6" ht="18" x14ac:dyDescent="0.25">
      <c r="B103" s="515" t="s">
        <v>1525</v>
      </c>
      <c r="C103" s="515"/>
      <c r="D103" s="515"/>
      <c r="E103" s="515"/>
      <c r="F103" s="515"/>
    </row>
    <row r="104" spans="2:6" ht="18" x14ac:dyDescent="0.25">
      <c r="B104" s="256"/>
      <c r="C104" s="274"/>
      <c r="D104" s="275"/>
      <c r="E104" s="275"/>
      <c r="F104" s="275"/>
    </row>
    <row r="105" spans="2:6" x14ac:dyDescent="0.25">
      <c r="B105" s="276" t="s">
        <v>1526</v>
      </c>
      <c r="C105" s="277" t="s">
        <v>1922</v>
      </c>
    </row>
    <row r="106" spans="2:6" x14ac:dyDescent="0.25">
      <c r="B106" s="278" t="s">
        <v>1527</v>
      </c>
      <c r="C106" s="279" t="s">
        <v>1196</v>
      </c>
      <c r="D106"/>
    </row>
    <row r="107" spans="2:6" x14ac:dyDescent="0.25">
      <c r="B107" s="278" t="s">
        <v>1528</v>
      </c>
      <c r="C107" s="279" t="s">
        <v>1196</v>
      </c>
    </row>
    <row r="108" spans="2:6" x14ac:dyDescent="0.25">
      <c r="B108" s="278" t="s">
        <v>1529</v>
      </c>
      <c r="C108" s="279">
        <v>4.0250389051666308E-3</v>
      </c>
    </row>
    <row r="109" spans="2:6" x14ac:dyDescent="0.25">
      <c r="B109" s="278" t="s">
        <v>1530</v>
      </c>
      <c r="C109" s="279">
        <v>0</v>
      </c>
    </row>
    <row r="110" spans="2:6" x14ac:dyDescent="0.25">
      <c r="B110" s="278" t="s">
        <v>1531</v>
      </c>
      <c r="C110" s="279">
        <v>0</v>
      </c>
    </row>
    <row r="111" spans="2:6" x14ac:dyDescent="0.25">
      <c r="B111" s="278" t="s">
        <v>1532</v>
      </c>
      <c r="C111" s="279">
        <v>0</v>
      </c>
    </row>
    <row r="112" spans="2:6" x14ac:dyDescent="0.25">
      <c r="B112" s="278" t="s">
        <v>1533</v>
      </c>
      <c r="C112" s="279">
        <v>0</v>
      </c>
    </row>
    <row r="113" spans="2:6" x14ac:dyDescent="0.25">
      <c r="B113" s="280"/>
      <c r="C113" s="1"/>
    </row>
    <row r="115" spans="2:6" ht="18" x14ac:dyDescent="0.25">
      <c r="B115" s="515" t="s">
        <v>1534</v>
      </c>
      <c r="C115" s="515"/>
      <c r="D115" s="515"/>
      <c r="E115" s="515"/>
      <c r="F115" s="515"/>
    </row>
    <row r="116" spans="2:6" ht="18" x14ac:dyDescent="0.25">
      <c r="B116" s="256"/>
      <c r="C116" s="509" t="s">
        <v>1535</v>
      </c>
      <c r="D116" s="509"/>
      <c r="E116" s="509"/>
      <c r="F116" s="509"/>
    </row>
    <row r="117" spans="2:6" x14ac:dyDescent="0.25">
      <c r="B117" s="281" t="s">
        <v>1536</v>
      </c>
      <c r="C117" s="516"/>
      <c r="D117" s="516"/>
      <c r="E117" s="516"/>
      <c r="F117" s="516"/>
    </row>
    <row r="118" spans="2:6" x14ac:dyDescent="0.25">
      <c r="B118" s="281"/>
      <c r="C118" s="282"/>
      <c r="D118" s="282"/>
      <c r="E118" s="282"/>
      <c r="F118" s="282"/>
    </row>
    <row r="119" spans="2:6" x14ac:dyDescent="0.25">
      <c r="B119" s="283" t="s">
        <v>1537</v>
      </c>
      <c r="C119" s="517" t="s">
        <v>1538</v>
      </c>
      <c r="D119" s="517"/>
      <c r="E119" s="517"/>
      <c r="F119" s="517"/>
    </row>
    <row r="120" spans="2:6" x14ac:dyDescent="0.25">
      <c r="B120" s="284" t="s">
        <v>1539</v>
      </c>
      <c r="C120" s="268"/>
      <c r="D120" s="268"/>
      <c r="E120" s="268"/>
      <c r="F120" s="268"/>
    </row>
    <row r="121" spans="2:6" x14ac:dyDescent="0.25">
      <c r="B121" s="281"/>
    </row>
    <row r="122" spans="2:6" x14ac:dyDescent="0.25">
      <c r="B122" s="281"/>
    </row>
    <row r="123" spans="2:6" ht="15.75" x14ac:dyDescent="0.25">
      <c r="B123" s="285"/>
    </row>
    <row r="124" spans="2:6" ht="18" x14ac:dyDescent="0.25">
      <c r="B124" s="515" t="s">
        <v>1540</v>
      </c>
      <c r="C124" s="515"/>
      <c r="D124" s="515"/>
      <c r="E124" s="515"/>
      <c r="F124" s="515"/>
    </row>
    <row r="125" spans="2:6" ht="18" x14ac:dyDescent="0.25">
      <c r="B125" s="256"/>
      <c r="C125" s="509" t="s">
        <v>1535</v>
      </c>
      <c r="D125" s="509"/>
      <c r="E125" s="509"/>
      <c r="F125" s="509"/>
    </row>
    <row r="126" spans="2:6" x14ac:dyDescent="0.25">
      <c r="B126" s="286"/>
      <c r="C126" s="518" t="s">
        <v>308</v>
      </c>
      <c r="D126" s="518"/>
      <c r="E126" s="518" t="s">
        <v>311</v>
      </c>
      <c r="F126" s="518"/>
    </row>
    <row r="127" spans="2:6" ht="30" x14ac:dyDescent="0.25">
      <c r="B127" s="287" t="s">
        <v>1541</v>
      </c>
      <c r="C127" s="516"/>
      <c r="D127" s="516"/>
      <c r="E127" s="516" t="s">
        <v>1538</v>
      </c>
      <c r="F127" s="516"/>
    </row>
    <row r="128" spans="2:6" x14ac:dyDescent="0.25">
      <c r="B128" s="281" t="s">
        <v>1542</v>
      </c>
      <c r="C128" s="516"/>
      <c r="D128" s="516"/>
      <c r="E128" s="516" t="s">
        <v>1538</v>
      </c>
      <c r="F128" s="516"/>
    </row>
    <row r="129" spans="2:9" x14ac:dyDescent="0.25">
      <c r="B129" s="283" t="s">
        <v>1543</v>
      </c>
      <c r="C129" s="517" t="s">
        <v>1538</v>
      </c>
      <c r="D129" s="517"/>
      <c r="E129" s="517"/>
      <c r="F129" s="517"/>
    </row>
    <row r="130" spans="2:9" x14ac:dyDescent="0.25">
      <c r="B130" s="288" t="s">
        <v>1544</v>
      </c>
    </row>
    <row r="131" spans="2:9" x14ac:dyDescent="0.25">
      <c r="I131" s="216" t="s">
        <v>1453</v>
      </c>
    </row>
  </sheetData>
  <mergeCells count="18">
    <mergeCell ref="C127:D127"/>
    <mergeCell ref="E127:F127"/>
    <mergeCell ref="C128:D128"/>
    <mergeCell ref="E128:F128"/>
    <mergeCell ref="C129:D129"/>
    <mergeCell ref="E129:F129"/>
    <mergeCell ref="C117:F117"/>
    <mergeCell ref="C119:F119"/>
    <mergeCell ref="B124:F124"/>
    <mergeCell ref="C125:F125"/>
    <mergeCell ref="C126:D126"/>
    <mergeCell ref="E126:F126"/>
    <mergeCell ref="C116:F116"/>
    <mergeCell ref="B5:I5"/>
    <mergeCell ref="B59:D59"/>
    <mergeCell ref="B86:E86"/>
    <mergeCell ref="B103:F103"/>
    <mergeCell ref="B115:F115"/>
  </mergeCells>
  <hyperlinks>
    <hyperlink ref="I131" location="'NTT Contents'!A1" display="To Contents" xr:uid="{562CCA42-AB66-4986-A500-D74900711061}"/>
  </hyperlinks>
  <pageMargins left="0.70866141732283472" right="0.70866141732283472" top="0.74803149606299213" bottom="0.74803149606299213" header="0.31496062992125984" footer="0.31496062992125984"/>
  <pageSetup paperSize="9" scale="3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8555B-55DE-4D85-815A-26A068DC598A}">
  <sheetPr codeName="Sheet12">
    <tabColor rgb="FF243386"/>
    <pageSetUpPr fitToPage="1"/>
  </sheetPr>
  <dimension ref="A4:P51"/>
  <sheetViews>
    <sheetView zoomScale="70" zoomScaleNormal="70" workbookViewId="0"/>
  </sheetViews>
  <sheetFormatPr defaultColWidth="9.140625" defaultRowHeight="15" x14ac:dyDescent="0.25"/>
  <cols>
    <col min="1" max="1" width="4.7109375" style="19" customWidth="1"/>
    <col min="2" max="2" width="7.7109375" style="19" customWidth="1"/>
    <col min="3" max="3" width="15.7109375" style="19" customWidth="1"/>
    <col min="4" max="4" width="18.140625" style="19" customWidth="1"/>
    <col min="5" max="5" width="18.5703125" style="19" customWidth="1"/>
    <col min="6" max="6" width="21.42578125" style="19" customWidth="1"/>
    <col min="7" max="12" width="15.7109375" style="19" customWidth="1"/>
    <col min="13" max="13" width="22.140625" style="19" customWidth="1"/>
    <col min="14" max="14" width="9.140625" style="19"/>
    <col min="15" max="15" width="15.7109375" style="19" bestFit="1" customWidth="1"/>
    <col min="16" max="16" width="12.28515625" style="19" customWidth="1"/>
    <col min="17" max="16384" width="9.140625" style="19"/>
  </cols>
  <sheetData>
    <row r="4" spans="1:13" ht="18" x14ac:dyDescent="0.25">
      <c r="B4" s="164" t="s">
        <v>1545</v>
      </c>
      <c r="L4" s="289" t="s">
        <v>1546</v>
      </c>
      <c r="M4" s="290">
        <v>45973</v>
      </c>
    </row>
    <row r="5" spans="1:13" x14ac:dyDescent="0.25">
      <c r="B5" s="291" t="s">
        <v>1547</v>
      </c>
    </row>
    <row r="7" spans="1:13" ht="15.75" hidden="1" x14ac:dyDescent="0.25">
      <c r="B7" s="292" t="s">
        <v>1548</v>
      </c>
    </row>
    <row r="8" spans="1:13" ht="3.75" hidden="1" customHeight="1" x14ac:dyDescent="0.25">
      <c r="B8" s="292"/>
    </row>
    <row r="9" spans="1:13" hidden="1" x14ac:dyDescent="0.25">
      <c r="B9" s="293" t="s">
        <v>1363</v>
      </c>
      <c r="C9" s="294"/>
      <c r="D9" s="294"/>
      <c r="E9" s="294"/>
      <c r="F9" s="294"/>
      <c r="G9" s="294"/>
      <c r="H9" s="294"/>
      <c r="I9" s="294"/>
      <c r="J9" s="294"/>
      <c r="K9" s="294"/>
      <c r="L9" s="294"/>
      <c r="M9" s="294"/>
    </row>
    <row r="10" spans="1:13" ht="45" hidden="1" x14ac:dyDescent="0.25">
      <c r="A10" s="232"/>
      <c r="B10" s="238"/>
      <c r="C10" s="295" t="s">
        <v>1549</v>
      </c>
      <c r="D10" s="296" t="s">
        <v>1550</v>
      </c>
      <c r="E10" s="296" t="s">
        <v>1551</v>
      </c>
      <c r="F10" s="296" t="s">
        <v>1552</v>
      </c>
      <c r="G10" s="296" t="s">
        <v>1553</v>
      </c>
      <c r="H10" s="296" t="s">
        <v>1554</v>
      </c>
      <c r="I10" s="296" t="s">
        <v>1555</v>
      </c>
      <c r="J10" s="296"/>
      <c r="K10" s="296" t="s">
        <v>1556</v>
      </c>
      <c r="L10" s="296" t="s">
        <v>358</v>
      </c>
      <c r="M10" s="297" t="s">
        <v>360</v>
      </c>
    </row>
    <row r="11" spans="1:13" hidden="1" x14ac:dyDescent="0.25">
      <c r="A11" s="232"/>
      <c r="B11" s="298" t="s">
        <v>360</v>
      </c>
      <c r="C11" s="299"/>
      <c r="D11" s="300"/>
      <c r="E11" s="300"/>
      <c r="F11" s="300"/>
      <c r="G11" s="300"/>
      <c r="H11" s="300"/>
      <c r="I11" s="300"/>
      <c r="J11" s="300"/>
      <c r="K11" s="300"/>
      <c r="L11" s="300"/>
      <c r="M11" s="301"/>
    </row>
    <row r="12" spans="1:13" hidden="1" x14ac:dyDescent="0.25">
      <c r="A12" s="232"/>
      <c r="B12" s="302" t="s">
        <v>1557</v>
      </c>
      <c r="C12" s="303"/>
      <c r="D12" s="304"/>
      <c r="E12" s="304"/>
      <c r="F12" s="304"/>
      <c r="G12" s="304"/>
      <c r="H12" s="304"/>
      <c r="I12" s="304"/>
      <c r="J12" s="304"/>
      <c r="K12" s="304"/>
      <c r="L12" s="304"/>
      <c r="M12" s="305"/>
    </row>
    <row r="13" spans="1:13" hidden="1" x14ac:dyDescent="0.25">
      <c r="A13" s="232"/>
      <c r="B13" s="232"/>
      <c r="C13" s="232"/>
    </row>
    <row r="14" spans="1:13" ht="15.75" hidden="1" x14ac:dyDescent="0.25">
      <c r="A14" s="232"/>
      <c r="B14" s="306" t="s">
        <v>1558</v>
      </c>
      <c r="C14" s="232"/>
    </row>
    <row r="15" spans="1:13" ht="3.75" hidden="1" customHeight="1" x14ac:dyDescent="0.25">
      <c r="A15" s="232"/>
      <c r="B15" s="306"/>
      <c r="C15" s="232"/>
    </row>
    <row r="16" spans="1:13" hidden="1" x14ac:dyDescent="0.25">
      <c r="A16" s="232"/>
      <c r="B16" s="307" t="s">
        <v>1365</v>
      </c>
      <c r="C16" s="308"/>
      <c r="D16" s="294"/>
      <c r="E16" s="294"/>
      <c r="F16" s="294"/>
      <c r="G16" s="294"/>
      <c r="H16" s="294"/>
      <c r="I16" s="294"/>
      <c r="J16" s="294"/>
      <c r="K16" s="294"/>
      <c r="L16" s="294"/>
      <c r="M16" s="294"/>
    </row>
    <row r="17" spans="1:16" ht="45" hidden="1" x14ac:dyDescent="0.25">
      <c r="A17" s="232"/>
      <c r="B17" s="238"/>
      <c r="C17" s="295" t="s">
        <v>1549</v>
      </c>
      <c r="D17" s="296" t="s">
        <v>1550</v>
      </c>
      <c r="E17" s="296" t="s">
        <v>1551</v>
      </c>
      <c r="F17" s="296" t="s">
        <v>1552</v>
      </c>
      <c r="G17" s="296" t="s">
        <v>1553</v>
      </c>
      <c r="H17" s="296" t="s">
        <v>1554</v>
      </c>
      <c r="I17" s="296" t="s">
        <v>1555</v>
      </c>
      <c r="J17" s="296"/>
      <c r="K17" s="296" t="s">
        <v>1556</v>
      </c>
      <c r="L17" s="296" t="s">
        <v>358</v>
      </c>
      <c r="M17" s="297" t="s">
        <v>360</v>
      </c>
    </row>
    <row r="18" spans="1:16" hidden="1" x14ac:dyDescent="0.25">
      <c r="A18" s="232"/>
      <c r="B18" s="298" t="s">
        <v>360</v>
      </c>
      <c r="C18" s="309"/>
      <c r="D18" s="310"/>
      <c r="E18" s="310"/>
      <c r="F18" s="310"/>
      <c r="G18" s="310"/>
      <c r="H18" s="310"/>
      <c r="I18" s="310"/>
      <c r="J18" s="310"/>
      <c r="K18" s="310"/>
      <c r="L18" s="310"/>
      <c r="M18" s="311"/>
    </row>
    <row r="19" spans="1:16" hidden="1" x14ac:dyDescent="0.25">
      <c r="A19" s="232"/>
      <c r="B19" s="302" t="s">
        <v>1557</v>
      </c>
      <c r="C19" s="303"/>
      <c r="D19" s="304"/>
      <c r="E19" s="304"/>
      <c r="F19" s="304"/>
      <c r="G19" s="304"/>
      <c r="H19" s="304"/>
      <c r="I19" s="304"/>
      <c r="J19" s="304"/>
      <c r="K19" s="304"/>
      <c r="L19" s="304"/>
      <c r="M19" s="305"/>
    </row>
    <row r="20" spans="1:16" hidden="1" x14ac:dyDescent="0.25">
      <c r="A20" s="232"/>
      <c r="B20" s="232"/>
      <c r="C20" s="232"/>
    </row>
    <row r="21" spans="1:16" ht="15.75" hidden="1" x14ac:dyDescent="0.25">
      <c r="A21" s="232"/>
      <c r="B21" s="306" t="s">
        <v>1559</v>
      </c>
      <c r="C21" s="232"/>
    </row>
    <row r="22" spans="1:16" ht="3.75" hidden="1" customHeight="1" x14ac:dyDescent="0.25">
      <c r="A22" s="232"/>
      <c r="B22" s="306"/>
      <c r="C22" s="232"/>
    </row>
    <row r="23" spans="1:16" hidden="1" x14ac:dyDescent="0.25">
      <c r="A23" s="232"/>
      <c r="B23" s="307" t="s">
        <v>1367</v>
      </c>
      <c r="C23" s="308"/>
      <c r="D23" s="294"/>
      <c r="E23" s="294"/>
      <c r="F23" s="294"/>
      <c r="G23" s="294"/>
      <c r="H23" s="294"/>
      <c r="I23" s="294"/>
      <c r="J23" s="294"/>
      <c r="K23" s="294"/>
      <c r="L23" s="294"/>
      <c r="M23" s="294"/>
    </row>
    <row r="24" spans="1:16" hidden="1" x14ac:dyDescent="0.25">
      <c r="A24" s="232"/>
      <c r="B24" s="232"/>
      <c r="C24" s="312"/>
    </row>
    <row r="25" spans="1:16" hidden="1" x14ac:dyDescent="0.25">
      <c r="A25" s="232"/>
      <c r="B25" s="238"/>
      <c r="C25" s="295" t="s">
        <v>1560</v>
      </c>
      <c r="D25" s="296" t="s">
        <v>1561</v>
      </c>
      <c r="E25" s="296" t="s">
        <v>1562</v>
      </c>
      <c r="F25" s="296" t="s">
        <v>1563</v>
      </c>
      <c r="G25" s="296" t="s">
        <v>1564</v>
      </c>
      <c r="H25" s="296" t="s">
        <v>1565</v>
      </c>
      <c r="I25" s="297" t="s">
        <v>360</v>
      </c>
      <c r="J25" s="313"/>
    </row>
    <row r="26" spans="1:16" hidden="1" x14ac:dyDescent="0.25">
      <c r="A26" s="232"/>
      <c r="B26" s="298" t="s">
        <v>360</v>
      </c>
      <c r="C26" s="309"/>
      <c r="D26" s="310"/>
      <c r="E26" s="310"/>
      <c r="F26" s="310"/>
      <c r="G26" s="310"/>
      <c r="H26" s="310"/>
      <c r="I26" s="311"/>
      <c r="J26" s="314"/>
    </row>
    <row r="27" spans="1:16" hidden="1" x14ac:dyDescent="0.25">
      <c r="A27" s="232"/>
      <c r="B27" s="302" t="s">
        <v>1557</v>
      </c>
      <c r="C27" s="303"/>
      <c r="D27" s="304"/>
      <c r="E27" s="304"/>
      <c r="F27" s="304"/>
      <c r="G27" s="304"/>
      <c r="H27" s="304"/>
      <c r="I27" s="305"/>
      <c r="J27" s="315"/>
    </row>
    <row r="28" spans="1:16" hidden="1" x14ac:dyDescent="0.25">
      <c r="A28" s="232"/>
      <c r="B28" s="232"/>
      <c r="C28" s="232"/>
    </row>
    <row r="29" spans="1:16" ht="15.75" x14ac:dyDescent="0.25">
      <c r="A29" s="232"/>
      <c r="B29" s="306" t="s">
        <v>1566</v>
      </c>
      <c r="C29" s="232"/>
    </row>
    <row r="30" spans="1:16" ht="15.75" x14ac:dyDescent="0.25">
      <c r="B30" s="292"/>
    </row>
    <row r="31" spans="1:16" x14ac:dyDescent="0.25">
      <c r="B31" s="293" t="s">
        <v>1567</v>
      </c>
      <c r="C31" s="293"/>
      <c r="D31" s="293"/>
      <c r="E31" s="293"/>
      <c r="F31" s="293"/>
      <c r="G31" s="293"/>
      <c r="H31" s="293"/>
      <c r="I31" s="293"/>
      <c r="J31" s="293"/>
      <c r="K31" s="293"/>
      <c r="L31" s="293"/>
      <c r="M31" s="293"/>
      <c r="N31" s="293"/>
      <c r="O31" s="293"/>
      <c r="P31" s="293"/>
    </row>
    <row r="32" spans="1:16" x14ac:dyDescent="0.25">
      <c r="B32" s="226"/>
      <c r="C32" s="316" t="s">
        <v>1568</v>
      </c>
      <c r="D32" s="316" t="s">
        <v>1569</v>
      </c>
      <c r="E32" s="316" t="s">
        <v>1570</v>
      </c>
      <c r="F32" s="316" t="s">
        <v>1571</v>
      </c>
      <c r="G32" s="316" t="s">
        <v>1572</v>
      </c>
      <c r="H32" s="316" t="s">
        <v>1573</v>
      </c>
      <c r="I32" s="316" t="s">
        <v>1574</v>
      </c>
      <c r="J32" s="316" t="s">
        <v>1575</v>
      </c>
      <c r="K32" s="316" t="s">
        <v>1576</v>
      </c>
      <c r="L32" s="316" t="s">
        <v>1577</v>
      </c>
      <c r="M32" s="316" t="s">
        <v>1578</v>
      </c>
      <c r="N32" s="316" t="s">
        <v>876</v>
      </c>
      <c r="O32" s="19" t="s">
        <v>1579</v>
      </c>
      <c r="P32" s="317" t="s">
        <v>360</v>
      </c>
    </row>
    <row r="33" spans="2:16" x14ac:dyDescent="0.25">
      <c r="B33" s="318" t="s">
        <v>360</v>
      </c>
      <c r="C33" s="319">
        <v>57</v>
      </c>
      <c r="D33" s="319">
        <v>5</v>
      </c>
      <c r="E33" s="319">
        <v>27</v>
      </c>
      <c r="F33" s="319">
        <v>5</v>
      </c>
      <c r="G33" s="319">
        <v>3</v>
      </c>
      <c r="H33" s="319">
        <v>40</v>
      </c>
      <c r="I33" s="319">
        <v>8</v>
      </c>
      <c r="J33" s="319">
        <v>27</v>
      </c>
      <c r="K33" s="319">
        <v>44</v>
      </c>
      <c r="L33" s="320">
        <v>0</v>
      </c>
      <c r="M33" s="319">
        <v>72</v>
      </c>
      <c r="N33" s="319">
        <v>14</v>
      </c>
      <c r="O33" s="319">
        <v>56</v>
      </c>
      <c r="P33" s="321">
        <v>358</v>
      </c>
    </row>
    <row r="34" spans="2:16" x14ac:dyDescent="0.25">
      <c r="B34" s="322" t="s">
        <v>1557</v>
      </c>
      <c r="C34" s="323">
        <v>0.15921787709497207</v>
      </c>
      <c r="D34" s="323">
        <v>1.3966480446927373E-2</v>
      </c>
      <c r="E34" s="323">
        <v>7.5418994413407825E-2</v>
      </c>
      <c r="F34" s="323">
        <v>1.3966480446927373E-2</v>
      </c>
      <c r="G34" s="323">
        <v>8.3798882681564244E-3</v>
      </c>
      <c r="H34" s="323">
        <v>0.11173184357541899</v>
      </c>
      <c r="I34" s="323">
        <v>2.23463687150838E-2</v>
      </c>
      <c r="J34" s="323">
        <v>7.5418994413407825E-2</v>
      </c>
      <c r="K34" s="323">
        <v>0.12290502793296089</v>
      </c>
      <c r="L34" s="323">
        <v>0</v>
      </c>
      <c r="M34" s="323">
        <v>0.2011173184357542</v>
      </c>
      <c r="N34" s="323">
        <v>3.9106145251396648E-2</v>
      </c>
      <c r="O34" s="323">
        <v>0.15642458100558659</v>
      </c>
      <c r="P34" s="324">
        <v>1</v>
      </c>
    </row>
    <row r="36" spans="2:16" ht="15.75" x14ac:dyDescent="0.25">
      <c r="B36" s="292" t="s">
        <v>1580</v>
      </c>
    </row>
    <row r="37" spans="2:16" ht="15.75" x14ac:dyDescent="0.25">
      <c r="B37" s="292"/>
    </row>
    <row r="38" spans="2:16" x14ac:dyDescent="0.25">
      <c r="B38" s="293" t="s">
        <v>1581</v>
      </c>
      <c r="C38" s="293"/>
      <c r="D38" s="293"/>
      <c r="E38" s="293"/>
      <c r="F38" s="293"/>
      <c r="G38" s="293"/>
      <c r="H38" s="293"/>
      <c r="I38" s="293"/>
      <c r="J38" s="293"/>
      <c r="K38" s="293"/>
      <c r="L38" s="293"/>
      <c r="M38" s="293"/>
      <c r="N38" s="293"/>
      <c r="O38" s="293"/>
      <c r="P38" s="293"/>
    </row>
    <row r="39" spans="2:16" x14ac:dyDescent="0.25">
      <c r="B39" s="226"/>
      <c r="C39" s="316" t="s">
        <v>1568</v>
      </c>
      <c r="D39" s="316" t="s">
        <v>1569</v>
      </c>
      <c r="E39" s="316" t="s">
        <v>1570</v>
      </c>
      <c r="F39" s="316" t="s">
        <v>1571</v>
      </c>
      <c r="G39" s="316" t="s">
        <v>1572</v>
      </c>
      <c r="H39" s="316" t="s">
        <v>1573</v>
      </c>
      <c r="I39" s="316" t="s">
        <v>1574</v>
      </c>
      <c r="J39" s="316" t="s">
        <v>1575</v>
      </c>
      <c r="K39" s="316" t="s">
        <v>1576</v>
      </c>
      <c r="L39" s="316" t="s">
        <v>1577</v>
      </c>
      <c r="M39" s="316" t="s">
        <v>1578</v>
      </c>
      <c r="N39" s="316" t="s">
        <v>876</v>
      </c>
      <c r="O39" s="316" t="s">
        <v>1579</v>
      </c>
      <c r="P39" s="317" t="s">
        <v>360</v>
      </c>
    </row>
    <row r="40" spans="2:16" x14ac:dyDescent="0.25">
      <c r="B40" s="318" t="s">
        <v>360</v>
      </c>
      <c r="C40" s="483">
        <v>2.7776308343315903</v>
      </c>
      <c r="D40" s="483">
        <v>0.71745053968842698</v>
      </c>
      <c r="E40" s="483">
        <v>1.53179925251996</v>
      </c>
      <c r="F40" s="483">
        <v>0.25443208955448399</v>
      </c>
      <c r="G40" s="483">
        <v>0.27920103785778899</v>
      </c>
      <c r="H40" s="483">
        <v>2.0954619215290102</v>
      </c>
      <c r="I40" s="483">
        <v>0.85442401399107304</v>
      </c>
      <c r="J40" s="483">
        <v>1.3455284412123001</v>
      </c>
      <c r="K40" s="483">
        <v>1.3987682275747699</v>
      </c>
      <c r="L40" s="483">
        <v>0</v>
      </c>
      <c r="M40" s="483">
        <v>1.1080322025883</v>
      </c>
      <c r="N40" s="483">
        <v>0.11418828660444499</v>
      </c>
      <c r="O40" s="483">
        <v>3.0204701330272998</v>
      </c>
      <c r="P40" s="325">
        <v>15.497386980479451</v>
      </c>
    </row>
    <row r="41" spans="2:16" x14ac:dyDescent="0.25">
      <c r="B41" s="322" t="s">
        <v>1557</v>
      </c>
      <c r="C41" s="323">
        <v>0.179232204618127</v>
      </c>
      <c r="D41" s="323">
        <v>4.6294936081297415E-2</v>
      </c>
      <c r="E41" s="323">
        <v>9.88424212707225E-2</v>
      </c>
      <c r="F41" s="323">
        <v>1.6417741253733117E-2</v>
      </c>
      <c r="G41" s="323">
        <v>1.8016007357206175E-2</v>
      </c>
      <c r="H41" s="323">
        <v>0.13521388632602771</v>
      </c>
      <c r="I41" s="323">
        <v>5.5133424432603238E-2</v>
      </c>
      <c r="J41" s="323">
        <v>8.6822923303595062E-2</v>
      </c>
      <c r="K41" s="323">
        <v>9.0258327377167644E-2</v>
      </c>
      <c r="L41" s="323">
        <v>0</v>
      </c>
      <c r="M41" s="323">
        <v>7.1498001823402893E-2</v>
      </c>
      <c r="N41" s="323">
        <v>7.3682283825187338E-3</v>
      </c>
      <c r="O41" s="323">
        <v>0.19490189777359834</v>
      </c>
      <c r="P41" s="324">
        <v>0.99999999999999989</v>
      </c>
    </row>
    <row r="43" spans="2:16" ht="15.75" x14ac:dyDescent="0.25">
      <c r="B43" s="292" t="s">
        <v>1582</v>
      </c>
    </row>
    <row r="44" spans="2:16" ht="15.75" x14ac:dyDescent="0.25">
      <c r="B44" s="292"/>
    </row>
    <row r="45" spans="2:16" x14ac:dyDescent="0.25">
      <c r="B45" s="293" t="s">
        <v>1367</v>
      </c>
      <c r="C45" s="293"/>
      <c r="D45" s="293"/>
      <c r="E45" s="293"/>
      <c r="F45" s="293"/>
      <c r="G45" s="293"/>
      <c r="H45" s="293"/>
      <c r="I45" s="293"/>
      <c r="J45" s="293"/>
      <c r="K45" s="293"/>
      <c r="L45" s="293"/>
      <c r="M45" s="293"/>
      <c r="N45" s="293"/>
    </row>
    <row r="46" spans="2:16" x14ac:dyDescent="0.25">
      <c r="C46" s="326"/>
    </row>
    <row r="47" spans="2:16" x14ac:dyDescent="0.25">
      <c r="B47" s="226"/>
      <c r="C47" s="316" t="s">
        <v>1583</v>
      </c>
      <c r="D47" s="316" t="s">
        <v>1584</v>
      </c>
      <c r="E47" s="316" t="s">
        <v>1585</v>
      </c>
      <c r="F47" s="316" t="s">
        <v>1586</v>
      </c>
      <c r="G47" s="316" t="s">
        <v>1587</v>
      </c>
      <c r="H47" s="317" t="s">
        <v>360</v>
      </c>
      <c r="I47" s="313"/>
      <c r="J47" s="313"/>
      <c r="K47" s="327"/>
      <c r="L47" s="327"/>
      <c r="M47" s="327"/>
      <c r="N47" s="327"/>
    </row>
    <row r="48" spans="2:16" x14ac:dyDescent="0.25">
      <c r="B48" s="318" t="s">
        <v>360</v>
      </c>
      <c r="C48" s="483">
        <v>7.49812907120545</v>
      </c>
      <c r="D48" s="483">
        <v>7.9992579092740099</v>
      </c>
      <c r="E48" s="483">
        <v>0</v>
      </c>
      <c r="F48" s="483">
        <v>0</v>
      </c>
      <c r="G48" s="483">
        <v>0</v>
      </c>
      <c r="H48" s="484">
        <v>15.49738698047946</v>
      </c>
      <c r="I48" s="328"/>
      <c r="J48" s="328"/>
      <c r="K48" s="329"/>
      <c r="L48" s="329"/>
      <c r="M48" s="329"/>
      <c r="N48" s="329"/>
    </row>
    <row r="49" spans="2:14" x14ac:dyDescent="0.25">
      <c r="B49" s="322" t="s">
        <v>1557</v>
      </c>
      <c r="C49" s="323">
        <v>0.48383182794945423</v>
      </c>
      <c r="D49" s="323">
        <v>0.51616817205054577</v>
      </c>
      <c r="E49" s="323">
        <v>0</v>
      </c>
      <c r="F49" s="323">
        <v>0</v>
      </c>
      <c r="G49" s="323">
        <v>0</v>
      </c>
      <c r="H49" s="324">
        <v>1</v>
      </c>
    </row>
    <row r="51" spans="2:14" x14ac:dyDescent="0.25">
      <c r="N51" s="216" t="s">
        <v>1453</v>
      </c>
    </row>
  </sheetData>
  <hyperlinks>
    <hyperlink ref="M29" location="Contents!A1" display="To Frontpage" xr:uid="{93FA028B-1FDE-400A-A940-D5D02D02130C}"/>
    <hyperlink ref="N51" location="'NTT Contents'!A1" display="To Contents" xr:uid="{CF97A7CB-70E9-4BA0-82E3-C51A95F84EAB}"/>
  </hyperlinks>
  <pageMargins left="0.70866141732283472" right="0.70866141732283472" top="0.74803149606299213" bottom="0.74803149606299213" header="0.31496062992125984" footer="0.31496062992125984"/>
  <pageSetup paperSize="9" scale="54"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54FB3-1AB5-41F0-A334-AABA6036247B}">
  <sheetPr codeName="Sheet13">
    <tabColor rgb="FF243386"/>
    <pageSetUpPr fitToPage="1"/>
  </sheetPr>
  <dimension ref="B5:O179"/>
  <sheetViews>
    <sheetView zoomScale="70" zoomScaleNormal="70" workbookViewId="0"/>
  </sheetViews>
  <sheetFormatPr defaultColWidth="9.140625" defaultRowHeight="15" x14ac:dyDescent="0.25"/>
  <cols>
    <col min="1" max="1" width="4.7109375" style="19" customWidth="1"/>
    <col min="2" max="2" width="31" style="19" customWidth="1"/>
    <col min="3" max="12" width="15.7109375" style="19" customWidth="1"/>
    <col min="13" max="13" width="3.42578125" style="19" customWidth="1"/>
    <col min="14" max="14" width="9.140625" style="19" hidden="1" customWidth="1"/>
    <col min="15" max="16384" width="9.140625" style="19"/>
  </cols>
  <sheetData>
    <row r="5" spans="2:14" ht="15.75" hidden="1" x14ac:dyDescent="0.25">
      <c r="B5" s="292" t="s">
        <v>1588</v>
      </c>
    </row>
    <row r="6" spans="2:14" ht="3.75" hidden="1" customHeight="1" x14ac:dyDescent="0.25">
      <c r="B6" s="292"/>
    </row>
    <row r="7" spans="2:14" hidden="1" x14ac:dyDescent="0.25">
      <c r="B7" s="330" t="s">
        <v>1369</v>
      </c>
      <c r="C7" s="330"/>
      <c r="D7" s="331"/>
      <c r="E7" s="332"/>
      <c r="F7" s="332"/>
      <c r="G7" s="332"/>
      <c r="H7" s="332"/>
      <c r="I7" s="332"/>
      <c r="J7" s="332"/>
      <c r="K7" s="333"/>
      <c r="L7" s="333"/>
      <c r="M7" s="232"/>
      <c r="N7" s="270"/>
    </row>
    <row r="8" spans="2:14" hidden="1" x14ac:dyDescent="0.25">
      <c r="B8" s="226"/>
      <c r="C8" s="519" t="s">
        <v>1589</v>
      </c>
      <c r="D8" s="519"/>
      <c r="E8" s="519"/>
      <c r="F8" s="519"/>
      <c r="G8" s="519"/>
      <c r="H8" s="519"/>
      <c r="I8" s="519"/>
      <c r="J8" s="519"/>
      <c r="K8" s="519"/>
      <c r="L8" s="519"/>
      <c r="M8" s="232"/>
      <c r="N8" s="232"/>
    </row>
    <row r="9" spans="2:14" hidden="1" x14ac:dyDescent="0.25">
      <c r="B9" s="226"/>
      <c r="C9" s="334" t="s">
        <v>1590</v>
      </c>
      <c r="D9" s="334" t="s">
        <v>1591</v>
      </c>
      <c r="E9" s="334" t="s">
        <v>1592</v>
      </c>
      <c r="F9" s="334" t="s">
        <v>1593</v>
      </c>
      <c r="G9" s="334" t="s">
        <v>1594</v>
      </c>
      <c r="H9" s="334" t="s">
        <v>1595</v>
      </c>
      <c r="I9" s="334" t="s">
        <v>1596</v>
      </c>
      <c r="J9" s="334" t="s">
        <v>1597</v>
      </c>
      <c r="K9" s="334" t="s">
        <v>1598</v>
      </c>
      <c r="L9" s="334" t="s">
        <v>1599</v>
      </c>
      <c r="M9" s="232"/>
      <c r="N9" s="335"/>
    </row>
    <row r="10" spans="2:14" hidden="1" x14ac:dyDescent="0.25">
      <c r="C10" s="336"/>
      <c r="D10" s="336"/>
      <c r="E10" s="336"/>
      <c r="F10" s="336"/>
      <c r="G10" s="336"/>
      <c r="H10" s="336"/>
      <c r="I10" s="336"/>
      <c r="J10" s="336"/>
      <c r="K10" s="336"/>
      <c r="L10" s="336"/>
      <c r="M10" s="232"/>
      <c r="N10" s="232"/>
    </row>
    <row r="11" spans="2:14" hidden="1" x14ac:dyDescent="0.25">
      <c r="B11" s="327" t="s">
        <v>1549</v>
      </c>
      <c r="C11" s="337"/>
      <c r="D11" s="337"/>
      <c r="E11" s="337"/>
      <c r="F11" s="337"/>
      <c r="G11" s="337"/>
      <c r="H11" s="337"/>
      <c r="I11" s="337"/>
      <c r="J11" s="337"/>
      <c r="K11" s="337"/>
      <c r="L11" s="337"/>
      <c r="M11" s="232"/>
      <c r="N11" s="338"/>
    </row>
    <row r="12" spans="2:14" hidden="1" x14ac:dyDescent="0.25">
      <c r="B12" s="327" t="s">
        <v>1550</v>
      </c>
      <c r="C12" s="337"/>
      <c r="D12" s="337"/>
      <c r="E12" s="337"/>
      <c r="F12" s="337"/>
      <c r="G12" s="337"/>
      <c r="H12" s="337"/>
      <c r="I12" s="337"/>
      <c r="J12" s="337"/>
      <c r="K12" s="337"/>
      <c r="L12" s="337"/>
      <c r="M12" s="232"/>
      <c r="N12" s="338"/>
    </row>
    <row r="13" spans="2:14" hidden="1" x14ac:dyDescent="0.25">
      <c r="B13" s="327" t="s">
        <v>1551</v>
      </c>
      <c r="C13" s="337"/>
      <c r="D13" s="337"/>
      <c r="E13" s="337"/>
      <c r="F13" s="337"/>
      <c r="G13" s="337"/>
      <c r="H13" s="337"/>
      <c r="I13" s="337"/>
      <c r="J13" s="337"/>
      <c r="K13" s="337"/>
      <c r="L13" s="337"/>
      <c r="M13" s="232"/>
      <c r="N13" s="338"/>
    </row>
    <row r="14" spans="2:14" hidden="1" x14ac:dyDescent="0.25">
      <c r="B14" s="327" t="s">
        <v>1552</v>
      </c>
      <c r="C14" s="337"/>
      <c r="D14" s="337"/>
      <c r="E14" s="337"/>
      <c r="F14" s="337"/>
      <c r="G14" s="337"/>
      <c r="H14" s="337"/>
      <c r="I14" s="337"/>
      <c r="J14" s="337"/>
      <c r="K14" s="337"/>
      <c r="L14" s="337"/>
      <c r="M14" s="232"/>
      <c r="N14" s="338"/>
    </row>
    <row r="15" spans="2:14" hidden="1" x14ac:dyDescent="0.25">
      <c r="B15" s="327" t="s">
        <v>1553</v>
      </c>
      <c r="C15" s="337"/>
      <c r="D15" s="337"/>
      <c r="E15" s="337"/>
      <c r="F15" s="337"/>
      <c r="G15" s="337"/>
      <c r="H15" s="337"/>
      <c r="I15" s="337"/>
      <c r="J15" s="337"/>
      <c r="K15" s="337"/>
      <c r="L15" s="337"/>
      <c r="M15" s="232"/>
      <c r="N15" s="338"/>
    </row>
    <row r="16" spans="2:14" ht="30" hidden="1" x14ac:dyDescent="0.25">
      <c r="B16" s="327" t="s">
        <v>1554</v>
      </c>
      <c r="C16" s="337"/>
      <c r="D16" s="337"/>
      <c r="E16" s="337"/>
      <c r="F16" s="337"/>
      <c r="G16" s="337"/>
      <c r="H16" s="337"/>
      <c r="I16" s="337"/>
      <c r="J16" s="337"/>
      <c r="K16" s="337"/>
      <c r="L16" s="337"/>
      <c r="M16" s="232"/>
      <c r="N16" s="338"/>
    </row>
    <row r="17" spans="2:14" hidden="1" x14ac:dyDescent="0.25">
      <c r="B17" s="327" t="s">
        <v>1555</v>
      </c>
      <c r="C17" s="337"/>
      <c r="D17" s="337"/>
      <c r="E17" s="337"/>
      <c r="F17" s="337"/>
      <c r="G17" s="337"/>
      <c r="H17" s="337"/>
      <c r="I17" s="337"/>
      <c r="J17" s="337"/>
      <c r="K17" s="337"/>
      <c r="L17" s="337"/>
      <c r="M17" s="232"/>
      <c r="N17" s="338"/>
    </row>
    <row r="18" spans="2:14" hidden="1" x14ac:dyDescent="0.25">
      <c r="B18" s="327" t="s">
        <v>1600</v>
      </c>
      <c r="C18" s="337"/>
      <c r="D18" s="337"/>
      <c r="E18" s="337"/>
      <c r="F18" s="337"/>
      <c r="G18" s="337"/>
      <c r="H18" s="337"/>
      <c r="I18" s="337"/>
      <c r="J18" s="337"/>
      <c r="K18" s="337"/>
      <c r="L18" s="337"/>
      <c r="M18" s="232"/>
      <c r="N18" s="338"/>
    </row>
    <row r="19" spans="2:14" ht="30" hidden="1" x14ac:dyDescent="0.25">
      <c r="B19" s="327" t="s">
        <v>1601</v>
      </c>
      <c r="C19" s="337"/>
      <c r="D19" s="337"/>
      <c r="E19" s="337"/>
      <c r="F19" s="337"/>
      <c r="G19" s="337"/>
      <c r="H19" s="337"/>
      <c r="I19" s="337"/>
      <c r="J19" s="337"/>
      <c r="K19" s="337"/>
      <c r="L19" s="337"/>
      <c r="M19" s="232"/>
      <c r="N19" s="338"/>
    </row>
    <row r="20" spans="2:14" hidden="1" x14ac:dyDescent="0.25">
      <c r="B20" s="327" t="s">
        <v>358</v>
      </c>
      <c r="C20" s="337"/>
      <c r="D20" s="337"/>
      <c r="E20" s="337"/>
      <c r="F20" s="337"/>
      <c r="G20" s="337"/>
      <c r="H20" s="337"/>
      <c r="I20" s="337"/>
      <c r="J20" s="337"/>
      <c r="K20" s="337"/>
      <c r="L20" s="337"/>
      <c r="M20" s="232"/>
      <c r="N20" s="338"/>
    </row>
    <row r="21" spans="2:14" hidden="1" x14ac:dyDescent="0.25">
      <c r="C21" s="337"/>
      <c r="D21" s="337"/>
      <c r="E21" s="337"/>
      <c r="F21" s="337"/>
      <c r="G21" s="337"/>
      <c r="H21" s="337"/>
      <c r="I21" s="337"/>
      <c r="J21" s="337"/>
      <c r="K21" s="337"/>
      <c r="L21" s="337"/>
      <c r="M21" s="232"/>
      <c r="N21" s="232"/>
    </row>
    <row r="22" spans="2:14" hidden="1" x14ac:dyDescent="0.25">
      <c r="B22" s="318" t="s">
        <v>360</v>
      </c>
      <c r="C22" s="339"/>
      <c r="D22" s="339"/>
      <c r="E22" s="339"/>
      <c r="F22" s="339"/>
      <c r="G22" s="339"/>
      <c r="H22" s="339"/>
      <c r="I22" s="339"/>
      <c r="J22" s="339"/>
      <c r="K22" s="339"/>
      <c r="L22" s="339"/>
      <c r="M22" s="232"/>
      <c r="N22" s="340"/>
    </row>
    <row r="23" spans="2:14" hidden="1" x14ac:dyDescent="0.25">
      <c r="M23" s="232"/>
      <c r="N23" s="232"/>
    </row>
    <row r="24" spans="2:14" hidden="1" x14ac:dyDescent="0.25">
      <c r="M24" s="232"/>
      <c r="N24" s="232"/>
    </row>
    <row r="25" spans="2:14" hidden="1" x14ac:dyDescent="0.25">
      <c r="M25" s="232"/>
      <c r="N25" s="232"/>
    </row>
    <row r="26" spans="2:14" hidden="1" x14ac:dyDescent="0.25">
      <c r="M26" s="232"/>
      <c r="N26" s="232"/>
    </row>
    <row r="27" spans="2:14" ht="15.75" hidden="1" x14ac:dyDescent="0.25">
      <c r="B27" s="292" t="s">
        <v>1602</v>
      </c>
      <c r="M27" s="232"/>
      <c r="N27" s="232"/>
    </row>
    <row r="28" spans="2:14" ht="3.75" hidden="1" customHeight="1" x14ac:dyDescent="0.25">
      <c r="B28" s="292"/>
      <c r="M28" s="232"/>
      <c r="N28" s="232"/>
    </row>
    <row r="29" spans="2:14" hidden="1" x14ac:dyDescent="0.25">
      <c r="B29" s="341" t="s">
        <v>1603</v>
      </c>
      <c r="C29" s="331"/>
      <c r="D29" s="333"/>
      <c r="E29" s="333"/>
      <c r="F29" s="333"/>
      <c r="G29" s="333"/>
      <c r="H29" s="333"/>
      <c r="I29" s="333"/>
      <c r="J29" s="333"/>
      <c r="K29" s="333"/>
      <c r="L29" s="333"/>
      <c r="M29" s="232"/>
      <c r="N29" s="232"/>
    </row>
    <row r="30" spans="2:14" hidden="1" x14ac:dyDescent="0.25">
      <c r="B30" s="226"/>
      <c r="C30" s="519" t="s">
        <v>1589</v>
      </c>
      <c r="D30" s="519"/>
      <c r="E30" s="519"/>
      <c r="F30" s="519"/>
      <c r="G30" s="519"/>
      <c r="H30" s="519"/>
      <c r="I30" s="519"/>
      <c r="J30" s="519"/>
      <c r="K30" s="519"/>
      <c r="L30" s="519"/>
      <c r="M30" s="232"/>
      <c r="N30" s="232"/>
    </row>
    <row r="31" spans="2:14" hidden="1" x14ac:dyDescent="0.25">
      <c r="B31" s="226"/>
      <c r="C31" s="334" t="s">
        <v>1590</v>
      </c>
      <c r="D31" s="334" t="s">
        <v>1591</v>
      </c>
      <c r="E31" s="334" t="s">
        <v>1592</v>
      </c>
      <c r="F31" s="334" t="s">
        <v>1593</v>
      </c>
      <c r="G31" s="334" t="s">
        <v>1594</v>
      </c>
      <c r="H31" s="334" t="s">
        <v>1595</v>
      </c>
      <c r="I31" s="334" t="s">
        <v>1596</v>
      </c>
      <c r="J31" s="334" t="s">
        <v>1597</v>
      </c>
      <c r="K31" s="334" t="s">
        <v>1598</v>
      </c>
      <c r="L31" s="334" t="s">
        <v>1599</v>
      </c>
      <c r="M31" s="232"/>
      <c r="N31" s="335"/>
    </row>
    <row r="32" spans="2:14" hidden="1" x14ac:dyDescent="0.25">
      <c r="C32" s="336"/>
      <c r="D32" s="336"/>
      <c r="E32" s="336"/>
      <c r="F32" s="336"/>
      <c r="G32" s="336"/>
      <c r="H32" s="336"/>
      <c r="I32" s="336"/>
      <c r="J32" s="336"/>
      <c r="K32" s="336"/>
      <c r="L32" s="336"/>
      <c r="M32" s="232"/>
      <c r="N32" s="232"/>
    </row>
    <row r="33" spans="2:14" hidden="1" x14ac:dyDescent="0.25">
      <c r="B33" s="327" t="s">
        <v>1549</v>
      </c>
      <c r="C33" s="342"/>
      <c r="D33" s="342"/>
      <c r="E33" s="342"/>
      <c r="F33" s="342"/>
      <c r="G33" s="342"/>
      <c r="H33" s="342"/>
      <c r="I33" s="342"/>
      <c r="J33" s="342"/>
      <c r="K33" s="342"/>
      <c r="L33" s="342"/>
      <c r="M33" s="232"/>
      <c r="N33" s="338"/>
    </row>
    <row r="34" spans="2:14" hidden="1" x14ac:dyDescent="0.25">
      <c r="B34" s="327" t="s">
        <v>1550</v>
      </c>
      <c r="C34" s="342"/>
      <c r="D34" s="342"/>
      <c r="E34" s="342"/>
      <c r="F34" s="342"/>
      <c r="G34" s="342"/>
      <c r="H34" s="342"/>
      <c r="I34" s="342"/>
      <c r="J34" s="342"/>
      <c r="K34" s="342"/>
      <c r="L34" s="342"/>
      <c r="M34" s="232"/>
      <c r="N34" s="338"/>
    </row>
    <row r="35" spans="2:14" hidden="1" x14ac:dyDescent="0.25">
      <c r="B35" s="327" t="s">
        <v>1551</v>
      </c>
      <c r="C35" s="342"/>
      <c r="D35" s="342"/>
      <c r="E35" s="342"/>
      <c r="F35" s="342"/>
      <c r="G35" s="342"/>
      <c r="H35" s="342"/>
      <c r="I35" s="342"/>
      <c r="J35" s="342"/>
      <c r="K35" s="342"/>
      <c r="L35" s="342"/>
      <c r="M35" s="232"/>
      <c r="N35" s="338"/>
    </row>
    <row r="36" spans="2:14" hidden="1" x14ac:dyDescent="0.25">
      <c r="B36" s="327" t="s">
        <v>1552</v>
      </c>
      <c r="C36" s="342"/>
      <c r="D36" s="342"/>
      <c r="E36" s="342"/>
      <c r="F36" s="342"/>
      <c r="G36" s="342"/>
      <c r="H36" s="342"/>
      <c r="I36" s="342"/>
      <c r="J36" s="342"/>
      <c r="K36" s="342"/>
      <c r="L36" s="342"/>
      <c r="M36" s="232"/>
      <c r="N36" s="338"/>
    </row>
    <row r="37" spans="2:14" hidden="1" x14ac:dyDescent="0.25">
      <c r="B37" s="327" t="s">
        <v>1553</v>
      </c>
      <c r="C37" s="342"/>
      <c r="D37" s="342"/>
      <c r="E37" s="342"/>
      <c r="F37" s="342"/>
      <c r="G37" s="342"/>
      <c r="H37" s="342"/>
      <c r="I37" s="342"/>
      <c r="J37" s="342"/>
      <c r="K37" s="342"/>
      <c r="L37" s="342"/>
      <c r="M37" s="232"/>
      <c r="N37" s="338"/>
    </row>
    <row r="38" spans="2:14" ht="30" hidden="1" x14ac:dyDescent="0.25">
      <c r="B38" s="327" t="s">
        <v>1554</v>
      </c>
      <c r="C38" s="342"/>
      <c r="D38" s="342"/>
      <c r="E38" s="342"/>
      <c r="F38" s="342"/>
      <c r="G38" s="342"/>
      <c r="H38" s="342"/>
      <c r="I38" s="342"/>
      <c r="J38" s="342"/>
      <c r="K38" s="342"/>
      <c r="L38" s="342"/>
      <c r="M38" s="232"/>
      <c r="N38" s="338"/>
    </row>
    <row r="39" spans="2:14" hidden="1" x14ac:dyDescent="0.25">
      <c r="B39" s="327" t="s">
        <v>1555</v>
      </c>
      <c r="C39" s="342"/>
      <c r="D39" s="342"/>
      <c r="E39" s="342"/>
      <c r="F39" s="342"/>
      <c r="G39" s="342"/>
      <c r="H39" s="342"/>
      <c r="I39" s="342"/>
      <c r="J39" s="342"/>
      <c r="K39" s="342"/>
      <c r="L39" s="342"/>
      <c r="M39" s="232"/>
      <c r="N39" s="338"/>
    </row>
    <row r="40" spans="2:14" hidden="1" x14ac:dyDescent="0.25">
      <c r="B40" s="327" t="s">
        <v>1600</v>
      </c>
      <c r="C40" s="342"/>
      <c r="D40" s="342"/>
      <c r="E40" s="342"/>
      <c r="F40" s="342"/>
      <c r="G40" s="342"/>
      <c r="H40" s="342"/>
      <c r="I40" s="342"/>
      <c r="J40" s="342"/>
      <c r="K40" s="342"/>
      <c r="L40" s="342"/>
      <c r="M40" s="232"/>
      <c r="N40" s="338"/>
    </row>
    <row r="41" spans="2:14" ht="30" hidden="1" x14ac:dyDescent="0.25">
      <c r="B41" s="327" t="s">
        <v>1601</v>
      </c>
      <c r="C41" s="342"/>
      <c r="D41" s="342"/>
      <c r="E41" s="342"/>
      <c r="F41" s="342"/>
      <c r="G41" s="342"/>
      <c r="H41" s="342"/>
      <c r="I41" s="342"/>
      <c r="J41" s="342"/>
      <c r="K41" s="342"/>
      <c r="L41" s="342"/>
      <c r="M41" s="232"/>
      <c r="N41" s="338"/>
    </row>
    <row r="42" spans="2:14" hidden="1" x14ac:dyDescent="0.25">
      <c r="B42" s="327" t="s">
        <v>358</v>
      </c>
      <c r="C42" s="342"/>
      <c r="D42" s="342"/>
      <c r="E42" s="342"/>
      <c r="F42" s="342"/>
      <c r="G42" s="342"/>
      <c r="H42" s="342"/>
      <c r="I42" s="342"/>
      <c r="J42" s="342"/>
      <c r="K42" s="342"/>
      <c r="L42" s="342"/>
      <c r="M42" s="232"/>
      <c r="N42" s="338"/>
    </row>
    <row r="43" spans="2:14" hidden="1" x14ac:dyDescent="0.25">
      <c r="C43" s="343"/>
      <c r="D43" s="343"/>
      <c r="E43" s="343"/>
      <c r="F43" s="343"/>
      <c r="G43" s="343"/>
      <c r="H43" s="343"/>
      <c r="I43" s="343"/>
      <c r="J43" s="343"/>
      <c r="K43" s="343"/>
      <c r="L43" s="343"/>
      <c r="M43" s="232"/>
      <c r="N43" s="232"/>
    </row>
    <row r="44" spans="2:14" hidden="1" x14ac:dyDescent="0.25">
      <c r="B44" s="318" t="s">
        <v>360</v>
      </c>
      <c r="C44" s="344"/>
      <c r="D44" s="344"/>
      <c r="E44" s="344"/>
      <c r="F44" s="344"/>
      <c r="G44" s="344"/>
      <c r="H44" s="344"/>
      <c r="I44" s="344"/>
      <c r="J44" s="344"/>
      <c r="K44" s="344"/>
      <c r="L44" s="344"/>
      <c r="M44" s="232"/>
      <c r="N44" s="340"/>
    </row>
    <row r="45" spans="2:14" hidden="1" x14ac:dyDescent="0.25">
      <c r="M45" s="232"/>
      <c r="N45" s="232"/>
    </row>
    <row r="46" spans="2:14" hidden="1" x14ac:dyDescent="0.25">
      <c r="M46" s="232"/>
      <c r="N46" s="232"/>
    </row>
    <row r="47" spans="2:14" hidden="1" x14ac:dyDescent="0.25">
      <c r="M47" s="232"/>
      <c r="N47" s="232"/>
    </row>
    <row r="48" spans="2:14" hidden="1" x14ac:dyDescent="0.25"/>
    <row r="49" spans="2:15" ht="15.75" hidden="1" x14ac:dyDescent="0.25">
      <c r="B49" s="292" t="s">
        <v>1604</v>
      </c>
    </row>
    <row r="50" spans="2:15" ht="3.75" hidden="1" customHeight="1" x14ac:dyDescent="0.25">
      <c r="B50" s="292"/>
    </row>
    <row r="51" spans="2:15" hidden="1" x14ac:dyDescent="0.25">
      <c r="B51" s="341" t="s">
        <v>1373</v>
      </c>
      <c r="C51" s="331"/>
      <c r="D51" s="331"/>
      <c r="E51" s="333"/>
      <c r="F51" s="333"/>
      <c r="G51" s="333"/>
      <c r="H51" s="333"/>
      <c r="I51" s="333"/>
      <c r="J51" s="333"/>
      <c r="K51" s="333"/>
      <c r="L51" s="333"/>
      <c r="M51" s="333"/>
      <c r="N51" s="333"/>
    </row>
    <row r="52" spans="2:15" hidden="1" x14ac:dyDescent="0.25">
      <c r="B52" s="226"/>
      <c r="C52" s="519" t="s">
        <v>1589</v>
      </c>
      <c r="D52" s="519"/>
      <c r="E52" s="519"/>
      <c r="F52" s="519"/>
      <c r="G52" s="519"/>
      <c r="H52" s="519"/>
      <c r="I52" s="519"/>
      <c r="J52" s="519"/>
      <c r="K52" s="519"/>
      <c r="L52" s="519"/>
      <c r="N52" s="226"/>
    </row>
    <row r="53" spans="2:15" hidden="1" x14ac:dyDescent="0.25">
      <c r="B53" s="226"/>
      <c r="C53" s="334" t="s">
        <v>1590</v>
      </c>
      <c r="D53" s="334" t="s">
        <v>1591</v>
      </c>
      <c r="E53" s="334" t="s">
        <v>1592</v>
      </c>
      <c r="F53" s="334" t="s">
        <v>1593</v>
      </c>
      <c r="G53" s="334" t="s">
        <v>1594</v>
      </c>
      <c r="H53" s="334" t="s">
        <v>1595</v>
      </c>
      <c r="I53" s="334" t="s">
        <v>1596</v>
      </c>
      <c r="J53" s="334" t="s">
        <v>1597</v>
      </c>
      <c r="K53" s="334" t="s">
        <v>1598</v>
      </c>
      <c r="L53" s="334" t="s">
        <v>1599</v>
      </c>
      <c r="N53" s="334" t="s">
        <v>1605</v>
      </c>
    </row>
    <row r="54" spans="2:15" hidden="1" x14ac:dyDescent="0.25">
      <c r="C54" s="338"/>
      <c r="D54" s="338"/>
      <c r="E54" s="338"/>
      <c r="F54" s="338"/>
      <c r="G54" s="338"/>
      <c r="H54" s="338"/>
      <c r="I54" s="338"/>
      <c r="J54" s="338"/>
      <c r="K54" s="338"/>
      <c r="L54" s="338"/>
      <c r="M54" s="232"/>
      <c r="N54" s="232"/>
      <c r="O54" s="232"/>
    </row>
    <row r="55" spans="2:15" hidden="1" x14ac:dyDescent="0.25">
      <c r="B55" s="327" t="s">
        <v>1549</v>
      </c>
      <c r="C55" s="337"/>
      <c r="D55" s="337"/>
      <c r="E55" s="337"/>
      <c r="F55" s="337"/>
      <c r="G55" s="337"/>
      <c r="H55" s="337"/>
      <c r="I55" s="337"/>
      <c r="J55" s="337"/>
      <c r="K55" s="337"/>
      <c r="L55" s="337"/>
      <c r="M55" s="232"/>
      <c r="N55" s="338"/>
      <c r="O55" s="232"/>
    </row>
    <row r="56" spans="2:15" hidden="1" x14ac:dyDescent="0.25">
      <c r="B56" s="327" t="s">
        <v>1550</v>
      </c>
      <c r="C56" s="337"/>
      <c r="D56" s="337"/>
      <c r="E56" s="337"/>
      <c r="F56" s="337"/>
      <c r="G56" s="337"/>
      <c r="H56" s="337"/>
      <c r="I56" s="337"/>
      <c r="J56" s="337"/>
      <c r="K56" s="337"/>
      <c r="L56" s="337"/>
      <c r="M56" s="232"/>
      <c r="N56" s="338"/>
      <c r="O56" s="232"/>
    </row>
    <row r="57" spans="2:15" hidden="1" x14ac:dyDescent="0.25">
      <c r="B57" s="327" t="s">
        <v>1551</v>
      </c>
      <c r="C57" s="337"/>
      <c r="D57" s="337"/>
      <c r="E57" s="337"/>
      <c r="F57" s="337"/>
      <c r="G57" s="337"/>
      <c r="H57" s="337"/>
      <c r="I57" s="337"/>
      <c r="J57" s="337"/>
      <c r="K57" s="337"/>
      <c r="L57" s="337"/>
      <c r="M57" s="232"/>
      <c r="N57" s="338"/>
      <c r="O57" s="232"/>
    </row>
    <row r="58" spans="2:15" hidden="1" x14ac:dyDescent="0.25">
      <c r="B58" s="327" t="s">
        <v>1552</v>
      </c>
      <c r="C58" s="337"/>
      <c r="D58" s="337"/>
      <c r="E58" s="337"/>
      <c r="F58" s="337"/>
      <c r="G58" s="337"/>
      <c r="H58" s="337"/>
      <c r="I58" s="337"/>
      <c r="J58" s="337"/>
      <c r="K58" s="337"/>
      <c r="L58" s="337"/>
      <c r="M58" s="232"/>
      <c r="N58" s="338"/>
      <c r="O58" s="232"/>
    </row>
    <row r="59" spans="2:15" hidden="1" x14ac:dyDescent="0.25">
      <c r="B59" s="327" t="s">
        <v>1553</v>
      </c>
      <c r="C59" s="337"/>
      <c r="D59" s="337"/>
      <c r="E59" s="337"/>
      <c r="F59" s="337"/>
      <c r="G59" s="337"/>
      <c r="H59" s="337"/>
      <c r="I59" s="337"/>
      <c r="J59" s="337"/>
      <c r="K59" s="337"/>
      <c r="L59" s="337"/>
      <c r="M59" s="232"/>
      <c r="N59" s="338"/>
      <c r="O59" s="232"/>
    </row>
    <row r="60" spans="2:15" ht="30" hidden="1" x14ac:dyDescent="0.25">
      <c r="B60" s="327" t="s">
        <v>1554</v>
      </c>
      <c r="C60" s="337"/>
      <c r="D60" s="337"/>
      <c r="E60" s="337"/>
      <c r="F60" s="337"/>
      <c r="G60" s="337"/>
      <c r="H60" s="337"/>
      <c r="I60" s="337"/>
      <c r="J60" s="337"/>
      <c r="K60" s="337"/>
      <c r="L60" s="337"/>
      <c r="M60" s="232"/>
      <c r="N60" s="338"/>
      <c r="O60" s="232"/>
    </row>
    <row r="61" spans="2:15" hidden="1" x14ac:dyDescent="0.25">
      <c r="B61" s="327" t="s">
        <v>1555</v>
      </c>
      <c r="C61" s="337"/>
      <c r="D61" s="337"/>
      <c r="E61" s="337"/>
      <c r="F61" s="337"/>
      <c r="G61" s="337"/>
      <c r="H61" s="337"/>
      <c r="I61" s="337"/>
      <c r="J61" s="337"/>
      <c r="K61" s="337"/>
      <c r="L61" s="337"/>
      <c r="M61" s="232"/>
      <c r="N61" s="338"/>
      <c r="O61" s="232"/>
    </row>
    <row r="62" spans="2:15" hidden="1" x14ac:dyDescent="0.25">
      <c r="B62" s="327" t="s">
        <v>1600</v>
      </c>
      <c r="C62" s="337"/>
      <c r="D62" s="337"/>
      <c r="E62" s="337"/>
      <c r="F62" s="337"/>
      <c r="G62" s="337"/>
      <c r="H62" s="337"/>
      <c r="I62" s="337"/>
      <c r="J62" s="337"/>
      <c r="K62" s="337"/>
      <c r="L62" s="337"/>
      <c r="M62" s="232"/>
      <c r="N62" s="338"/>
      <c r="O62" s="232"/>
    </row>
    <row r="63" spans="2:15" ht="30" hidden="1" x14ac:dyDescent="0.25">
      <c r="B63" s="327" t="s">
        <v>1601</v>
      </c>
      <c r="C63" s="337"/>
      <c r="D63" s="337"/>
      <c r="E63" s="337"/>
      <c r="F63" s="337"/>
      <c r="G63" s="337"/>
      <c r="H63" s="337"/>
      <c r="I63" s="337"/>
      <c r="J63" s="337"/>
      <c r="K63" s="337"/>
      <c r="L63" s="337"/>
      <c r="M63" s="232"/>
      <c r="N63" s="338"/>
      <c r="O63" s="232"/>
    </row>
    <row r="64" spans="2:15" hidden="1" x14ac:dyDescent="0.25">
      <c r="B64" s="327" t="s">
        <v>358</v>
      </c>
      <c r="C64" s="337"/>
      <c r="D64" s="337"/>
      <c r="E64" s="337"/>
      <c r="F64" s="337"/>
      <c r="G64" s="337"/>
      <c r="H64" s="337"/>
      <c r="I64" s="337"/>
      <c r="J64" s="337"/>
      <c r="K64" s="337"/>
      <c r="L64" s="337"/>
      <c r="M64" s="232"/>
      <c r="N64" s="338"/>
      <c r="O64" s="232"/>
    </row>
    <row r="65" spans="2:15" hidden="1" x14ac:dyDescent="0.25">
      <c r="C65" s="337"/>
      <c r="D65" s="337"/>
      <c r="E65" s="337"/>
      <c r="F65" s="337"/>
      <c r="G65" s="337"/>
      <c r="H65" s="337"/>
      <c r="I65" s="337"/>
      <c r="J65" s="337"/>
      <c r="K65" s="337"/>
      <c r="L65" s="337"/>
      <c r="M65" s="232"/>
      <c r="N65" s="232"/>
      <c r="O65" s="232"/>
    </row>
    <row r="66" spans="2:15" hidden="1" x14ac:dyDescent="0.25">
      <c r="B66" s="318" t="s">
        <v>360</v>
      </c>
      <c r="C66" s="339"/>
      <c r="D66" s="339"/>
      <c r="E66" s="339"/>
      <c r="F66" s="339"/>
      <c r="G66" s="339"/>
      <c r="H66" s="339"/>
      <c r="I66" s="339"/>
      <c r="J66" s="339"/>
      <c r="K66" s="339"/>
      <c r="L66" s="339"/>
      <c r="M66" s="232"/>
      <c r="N66" s="339"/>
      <c r="O66" s="232"/>
    </row>
    <row r="67" spans="2:15" hidden="1" x14ac:dyDescent="0.25">
      <c r="C67" s="232"/>
      <c r="D67" s="232"/>
      <c r="E67" s="232"/>
      <c r="F67" s="232"/>
      <c r="G67" s="232"/>
      <c r="H67" s="232"/>
      <c r="I67" s="232"/>
      <c r="J67" s="232"/>
      <c r="K67" s="232"/>
      <c r="L67" s="232"/>
      <c r="M67" s="232"/>
      <c r="N67" s="232"/>
      <c r="O67" s="232"/>
    </row>
    <row r="68" spans="2:15" hidden="1" x14ac:dyDescent="0.25"/>
    <row r="69" spans="2:15" hidden="1" x14ac:dyDescent="0.25"/>
    <row r="70" spans="2:15" hidden="1" x14ac:dyDescent="0.25"/>
    <row r="71" spans="2:15" ht="15.75" hidden="1" x14ac:dyDescent="0.25">
      <c r="B71" s="292" t="s">
        <v>1606</v>
      </c>
    </row>
    <row r="72" spans="2:15" ht="3.75" hidden="1" customHeight="1" x14ac:dyDescent="0.25">
      <c r="B72" s="292"/>
    </row>
    <row r="73" spans="2:15" hidden="1" x14ac:dyDescent="0.25">
      <c r="B73" s="341" t="s">
        <v>1607</v>
      </c>
      <c r="C73" s="345"/>
      <c r="D73" s="345"/>
      <c r="E73" s="346"/>
      <c r="F73" s="346"/>
      <c r="G73" s="346"/>
      <c r="H73" s="346"/>
      <c r="I73" s="346"/>
      <c r="J73" s="346"/>
      <c r="K73" s="346"/>
      <c r="L73" s="346"/>
      <c r="M73" s="232"/>
      <c r="N73" s="346"/>
    </row>
    <row r="74" spans="2:15" hidden="1" x14ac:dyDescent="0.25">
      <c r="B74" s="238"/>
      <c r="C74" s="520" t="s">
        <v>1589</v>
      </c>
      <c r="D74" s="520"/>
      <c r="E74" s="520"/>
      <c r="F74" s="520"/>
      <c r="G74" s="520"/>
      <c r="H74" s="520"/>
      <c r="I74" s="520"/>
      <c r="J74" s="520"/>
      <c r="K74" s="520"/>
      <c r="L74" s="520"/>
      <c r="M74" s="232"/>
      <c r="N74" s="238"/>
    </row>
    <row r="75" spans="2:15" hidden="1" x14ac:dyDescent="0.25">
      <c r="B75" s="238"/>
      <c r="C75" s="347" t="s">
        <v>1590</v>
      </c>
      <c r="D75" s="347" t="s">
        <v>1591</v>
      </c>
      <c r="E75" s="347" t="s">
        <v>1592</v>
      </c>
      <c r="F75" s="347" t="s">
        <v>1593</v>
      </c>
      <c r="G75" s="347" t="s">
        <v>1594</v>
      </c>
      <c r="H75" s="347" t="s">
        <v>1595</v>
      </c>
      <c r="I75" s="347" t="s">
        <v>1596</v>
      </c>
      <c r="J75" s="347" t="s">
        <v>1597</v>
      </c>
      <c r="K75" s="347" t="s">
        <v>1598</v>
      </c>
      <c r="L75" s="347" t="s">
        <v>1599</v>
      </c>
      <c r="M75" s="232"/>
      <c r="N75" s="347" t="s">
        <v>1605</v>
      </c>
    </row>
    <row r="76" spans="2:15" hidden="1" x14ac:dyDescent="0.25">
      <c r="B76" s="232"/>
      <c r="C76" s="338"/>
      <c r="D76" s="338"/>
      <c r="E76" s="338"/>
      <c r="F76" s="338"/>
      <c r="G76" s="338"/>
      <c r="H76" s="338"/>
      <c r="I76" s="338"/>
      <c r="J76" s="338"/>
      <c r="K76" s="338"/>
      <c r="L76" s="338"/>
      <c r="M76" s="232"/>
      <c r="N76" s="232"/>
    </row>
    <row r="77" spans="2:15" hidden="1" x14ac:dyDescent="0.25">
      <c r="B77" s="348" t="s">
        <v>1549</v>
      </c>
      <c r="C77" s="342"/>
      <c r="D77" s="342"/>
      <c r="E77" s="342"/>
      <c r="F77" s="342"/>
      <c r="G77" s="342"/>
      <c r="H77" s="342"/>
      <c r="I77" s="342"/>
      <c r="J77" s="342"/>
      <c r="K77" s="342"/>
      <c r="L77" s="342"/>
      <c r="M77" s="232"/>
      <c r="N77" s="338"/>
    </row>
    <row r="78" spans="2:15" hidden="1" x14ac:dyDescent="0.25">
      <c r="B78" s="348" t="s">
        <v>1550</v>
      </c>
      <c r="C78" s="342"/>
      <c r="D78" s="342"/>
      <c r="E78" s="342"/>
      <c r="F78" s="342"/>
      <c r="G78" s="342"/>
      <c r="H78" s="342"/>
      <c r="I78" s="342"/>
      <c r="J78" s="342"/>
      <c r="K78" s="342"/>
      <c r="L78" s="342"/>
      <c r="M78" s="232"/>
      <c r="N78" s="338"/>
    </row>
    <row r="79" spans="2:15" hidden="1" x14ac:dyDescent="0.25">
      <c r="B79" s="348" t="s">
        <v>1551</v>
      </c>
      <c r="C79" s="342"/>
      <c r="D79" s="342"/>
      <c r="E79" s="342"/>
      <c r="F79" s="342"/>
      <c r="G79" s="342"/>
      <c r="H79" s="342"/>
      <c r="I79" s="342"/>
      <c r="J79" s="342"/>
      <c r="K79" s="342"/>
      <c r="L79" s="342"/>
      <c r="M79" s="232"/>
      <c r="N79" s="338"/>
    </row>
    <row r="80" spans="2:15" hidden="1" x14ac:dyDescent="0.25">
      <c r="B80" s="348" t="s">
        <v>1552</v>
      </c>
      <c r="C80" s="342"/>
      <c r="D80" s="342"/>
      <c r="E80" s="342"/>
      <c r="F80" s="342"/>
      <c r="G80" s="342"/>
      <c r="H80" s="342"/>
      <c r="I80" s="342"/>
      <c r="J80" s="342"/>
      <c r="K80" s="342"/>
      <c r="L80" s="342"/>
      <c r="M80" s="232"/>
      <c r="N80" s="338"/>
    </row>
    <row r="81" spans="2:14" hidden="1" x14ac:dyDescent="0.25">
      <c r="B81" s="348" t="s">
        <v>1553</v>
      </c>
      <c r="C81" s="342"/>
      <c r="D81" s="342"/>
      <c r="E81" s="342"/>
      <c r="F81" s="342"/>
      <c r="G81" s="342"/>
      <c r="H81" s="342"/>
      <c r="I81" s="342"/>
      <c r="J81" s="342"/>
      <c r="K81" s="342"/>
      <c r="L81" s="342"/>
      <c r="M81" s="232"/>
      <c r="N81" s="338"/>
    </row>
    <row r="82" spans="2:14" ht="30" hidden="1" x14ac:dyDescent="0.25">
      <c r="B82" s="348" t="s">
        <v>1554</v>
      </c>
      <c r="C82" s="342"/>
      <c r="D82" s="342"/>
      <c r="E82" s="342"/>
      <c r="F82" s="342"/>
      <c r="G82" s="342"/>
      <c r="H82" s="342"/>
      <c r="I82" s="342"/>
      <c r="J82" s="342"/>
      <c r="K82" s="342"/>
      <c r="L82" s="342"/>
      <c r="M82" s="232"/>
      <c r="N82" s="338"/>
    </row>
    <row r="83" spans="2:14" hidden="1" x14ac:dyDescent="0.25">
      <c r="B83" s="348" t="s">
        <v>1555</v>
      </c>
      <c r="C83" s="342"/>
      <c r="D83" s="342"/>
      <c r="E83" s="342"/>
      <c r="F83" s="342"/>
      <c r="G83" s="342"/>
      <c r="H83" s="342"/>
      <c r="I83" s="342"/>
      <c r="J83" s="342"/>
      <c r="K83" s="342"/>
      <c r="L83" s="342"/>
      <c r="M83" s="232"/>
      <c r="N83" s="338"/>
    </row>
    <row r="84" spans="2:14" hidden="1" x14ac:dyDescent="0.25">
      <c r="B84" s="348" t="s">
        <v>1600</v>
      </c>
      <c r="C84" s="342"/>
      <c r="D84" s="342"/>
      <c r="E84" s="342"/>
      <c r="F84" s="342"/>
      <c r="G84" s="342"/>
      <c r="H84" s="342"/>
      <c r="I84" s="342"/>
      <c r="J84" s="342"/>
      <c r="K84" s="342"/>
      <c r="L84" s="342"/>
      <c r="M84" s="232"/>
      <c r="N84" s="338"/>
    </row>
    <row r="85" spans="2:14" ht="30" hidden="1" x14ac:dyDescent="0.25">
      <c r="B85" s="348" t="s">
        <v>1601</v>
      </c>
      <c r="C85" s="342"/>
      <c r="D85" s="342"/>
      <c r="E85" s="342"/>
      <c r="F85" s="342"/>
      <c r="G85" s="342"/>
      <c r="H85" s="342"/>
      <c r="I85" s="342"/>
      <c r="J85" s="342"/>
      <c r="K85" s="342"/>
      <c r="L85" s="342"/>
      <c r="M85" s="232"/>
      <c r="N85" s="338"/>
    </row>
    <row r="86" spans="2:14" hidden="1" x14ac:dyDescent="0.25">
      <c r="B86" s="348" t="s">
        <v>358</v>
      </c>
      <c r="C86" s="342"/>
      <c r="D86" s="342"/>
      <c r="E86" s="342"/>
      <c r="F86" s="342"/>
      <c r="G86" s="342"/>
      <c r="H86" s="342"/>
      <c r="I86" s="342"/>
      <c r="J86" s="342"/>
      <c r="K86" s="342"/>
      <c r="L86" s="342"/>
      <c r="M86" s="232"/>
      <c r="N86" s="338"/>
    </row>
    <row r="87" spans="2:14" hidden="1" x14ac:dyDescent="0.25">
      <c r="B87" s="232"/>
      <c r="C87" s="343"/>
      <c r="D87" s="343"/>
      <c r="E87" s="343"/>
      <c r="F87" s="343"/>
      <c r="G87" s="343"/>
      <c r="H87" s="343"/>
      <c r="I87" s="343"/>
      <c r="J87" s="343"/>
      <c r="K87" s="343"/>
      <c r="L87" s="343"/>
      <c r="M87" s="232"/>
      <c r="N87" s="232"/>
    </row>
    <row r="88" spans="2:14" hidden="1" x14ac:dyDescent="0.25">
      <c r="B88" s="298" t="s">
        <v>360</v>
      </c>
      <c r="C88" s="344"/>
      <c r="D88" s="344"/>
      <c r="E88" s="344"/>
      <c r="F88" s="344"/>
      <c r="G88" s="344"/>
      <c r="H88" s="344"/>
      <c r="I88" s="344"/>
      <c r="J88" s="344"/>
      <c r="K88" s="344"/>
      <c r="L88" s="344"/>
      <c r="M88" s="232"/>
      <c r="N88" s="339"/>
    </row>
    <row r="89" spans="2:14" hidden="1" x14ac:dyDescent="0.25"/>
    <row r="90" spans="2:14" hidden="1" x14ac:dyDescent="0.25"/>
    <row r="91" spans="2:14" hidden="1" x14ac:dyDescent="0.25"/>
    <row r="92" spans="2:14" hidden="1" x14ac:dyDescent="0.25"/>
    <row r="93" spans="2:14" ht="15.75" x14ac:dyDescent="0.25">
      <c r="B93" s="292" t="s">
        <v>1608</v>
      </c>
    </row>
    <row r="94" spans="2:14" ht="3.75" customHeight="1" x14ac:dyDescent="0.25">
      <c r="B94" s="292"/>
    </row>
    <row r="95" spans="2:14" x14ac:dyDescent="0.25">
      <c r="B95" s="330" t="s">
        <v>1609</v>
      </c>
      <c r="C95" s="331"/>
      <c r="D95" s="331"/>
      <c r="E95" s="333"/>
      <c r="F95" s="333"/>
      <c r="G95" s="333"/>
      <c r="H95" s="333"/>
      <c r="I95" s="333"/>
      <c r="J95" s="333"/>
      <c r="K95" s="333"/>
      <c r="L95" s="333"/>
      <c r="N95" s="333"/>
    </row>
    <row r="96" spans="2:14" x14ac:dyDescent="0.25">
      <c r="B96" s="226"/>
      <c r="C96" s="519" t="s">
        <v>1610</v>
      </c>
      <c r="D96" s="519"/>
      <c r="E96" s="519"/>
      <c r="F96" s="519"/>
      <c r="G96" s="519"/>
      <c r="H96" s="519"/>
      <c r="I96" s="519"/>
      <c r="J96" s="519"/>
      <c r="K96" s="519"/>
      <c r="L96" s="519"/>
      <c r="M96" s="291"/>
    </row>
    <row r="97" spans="2:14" ht="54" customHeight="1" x14ac:dyDescent="0.25">
      <c r="B97" s="226"/>
      <c r="C97" s="334" t="s">
        <v>1590</v>
      </c>
      <c r="D97" s="334" t="s">
        <v>1591</v>
      </c>
      <c r="E97" s="334" t="s">
        <v>1592</v>
      </c>
      <c r="F97" s="334" t="s">
        <v>1593</v>
      </c>
      <c r="G97" s="334" t="s">
        <v>1594</v>
      </c>
      <c r="H97" s="334" t="s">
        <v>1595</v>
      </c>
      <c r="I97" s="334" t="s">
        <v>1596</v>
      </c>
      <c r="J97" s="334" t="s">
        <v>1597</v>
      </c>
      <c r="K97" s="334" t="s">
        <v>1598</v>
      </c>
      <c r="L97" s="334" t="s">
        <v>1599</v>
      </c>
      <c r="M97" s="349"/>
      <c r="N97" s="316" t="s">
        <v>1611</v>
      </c>
    </row>
    <row r="98" spans="2:14" x14ac:dyDescent="0.25">
      <c r="C98" s="336"/>
      <c r="D98" s="336"/>
      <c r="E98" s="336"/>
      <c r="F98" s="336"/>
      <c r="G98" s="336"/>
      <c r="H98" s="336"/>
      <c r="I98" s="336"/>
      <c r="J98" s="336"/>
      <c r="K98" s="336"/>
      <c r="L98" s="336"/>
      <c r="M98" s="350"/>
    </row>
    <row r="99" spans="2:14" x14ac:dyDescent="0.25">
      <c r="B99" s="327" t="s">
        <v>1568</v>
      </c>
      <c r="C99" s="351">
        <v>1.3302997371054899</v>
      </c>
      <c r="D99" s="351">
        <v>1.11017373548289</v>
      </c>
      <c r="E99" s="351">
        <v>0.33190969337223702</v>
      </c>
      <c r="F99" s="351">
        <v>5.2476683709679799E-3</v>
      </c>
      <c r="G99" s="351">
        <v>0</v>
      </c>
      <c r="H99" s="351">
        <v>0</v>
      </c>
      <c r="I99" s="351">
        <v>0</v>
      </c>
      <c r="J99" s="351">
        <v>0</v>
      </c>
      <c r="K99" s="351">
        <v>0</v>
      </c>
      <c r="L99" s="351">
        <v>0</v>
      </c>
      <c r="M99" s="352"/>
    </row>
    <row r="100" spans="2:14" x14ac:dyDescent="0.25">
      <c r="B100" s="327" t="s">
        <v>1569</v>
      </c>
      <c r="C100" s="351">
        <v>0.38982499704549201</v>
      </c>
      <c r="D100" s="351">
        <v>0.32425812204549198</v>
      </c>
      <c r="E100" s="351">
        <v>3.36742059744244E-3</v>
      </c>
      <c r="F100" s="351">
        <v>0</v>
      </c>
      <c r="G100" s="351">
        <v>0</v>
      </c>
      <c r="H100" s="351">
        <v>0</v>
      </c>
      <c r="I100" s="351">
        <v>0</v>
      </c>
      <c r="J100" s="351">
        <v>0</v>
      </c>
      <c r="K100" s="351">
        <v>0</v>
      </c>
      <c r="L100" s="351">
        <v>0</v>
      </c>
      <c r="M100" s="352"/>
    </row>
    <row r="101" spans="2:14" x14ac:dyDescent="0.25">
      <c r="B101" s="327" t="s">
        <v>1570</v>
      </c>
      <c r="C101" s="351">
        <v>0.74736143125424692</v>
      </c>
      <c r="D101" s="351">
        <v>0.60045752169218602</v>
      </c>
      <c r="E101" s="351">
        <v>0.18398029957352502</v>
      </c>
      <c r="F101" s="351">
        <v>0</v>
      </c>
      <c r="G101" s="351">
        <v>0</v>
      </c>
      <c r="H101" s="351">
        <v>0</v>
      </c>
      <c r="I101" s="351">
        <v>0</v>
      </c>
      <c r="J101" s="351">
        <v>0</v>
      </c>
      <c r="K101" s="351">
        <v>0</v>
      </c>
      <c r="L101" s="351">
        <v>0</v>
      </c>
      <c r="M101" s="352"/>
    </row>
    <row r="102" spans="2:14" x14ac:dyDescent="0.25">
      <c r="B102" s="327" t="s">
        <v>1571</v>
      </c>
      <c r="C102" s="351">
        <v>9.5412798242152902E-2</v>
      </c>
      <c r="D102" s="351">
        <v>9.2127436987265596E-2</v>
      </c>
      <c r="E102" s="351">
        <v>6.6891854325065794E-2</v>
      </c>
      <c r="F102" s="351">
        <v>0</v>
      </c>
      <c r="G102" s="351">
        <v>0</v>
      </c>
      <c r="H102" s="351">
        <v>0</v>
      </c>
      <c r="I102" s="351">
        <v>0</v>
      </c>
      <c r="J102" s="351">
        <v>0</v>
      </c>
      <c r="K102" s="351">
        <v>0</v>
      </c>
      <c r="L102" s="351">
        <v>0</v>
      </c>
      <c r="M102" s="352"/>
    </row>
    <row r="103" spans="2:14" x14ac:dyDescent="0.25">
      <c r="B103" s="327" t="s">
        <v>1572</v>
      </c>
      <c r="C103" s="351">
        <v>0.11827781240008201</v>
      </c>
      <c r="D103" s="351">
        <v>9.15551174186819E-2</v>
      </c>
      <c r="E103" s="351">
        <v>6.93681080390256E-2</v>
      </c>
      <c r="F103" s="351">
        <v>0</v>
      </c>
      <c r="G103" s="351">
        <v>0</v>
      </c>
      <c r="H103" s="351">
        <v>0</v>
      </c>
      <c r="I103" s="351">
        <v>0</v>
      </c>
      <c r="J103" s="351">
        <v>0</v>
      </c>
      <c r="K103" s="351">
        <v>0</v>
      </c>
      <c r="L103" s="351">
        <v>0</v>
      </c>
      <c r="M103" s="352"/>
    </row>
    <row r="104" spans="2:14" x14ac:dyDescent="0.25">
      <c r="B104" s="327" t="s">
        <v>1573</v>
      </c>
      <c r="C104" s="351">
        <v>1.28781716418335</v>
      </c>
      <c r="D104" s="351">
        <v>0.72474465420644607</v>
      </c>
      <c r="E104" s="351">
        <v>8.2900103139216391E-2</v>
      </c>
      <c r="F104" s="351">
        <v>0</v>
      </c>
      <c r="G104" s="351">
        <v>0</v>
      </c>
      <c r="H104" s="351">
        <v>0</v>
      </c>
      <c r="I104" s="351">
        <v>0</v>
      </c>
      <c r="J104" s="351">
        <v>0</v>
      </c>
      <c r="K104" s="351">
        <v>0</v>
      </c>
      <c r="L104" s="351">
        <v>0</v>
      </c>
      <c r="M104" s="352"/>
    </row>
    <row r="105" spans="2:14" x14ac:dyDescent="0.25">
      <c r="B105" s="327" t="s">
        <v>1612</v>
      </c>
      <c r="C105" s="351">
        <v>0.46848266004985795</v>
      </c>
      <c r="D105" s="351">
        <v>0.31740077361435198</v>
      </c>
      <c r="E105" s="351">
        <v>6.8540580326862902E-2</v>
      </c>
      <c r="F105" s="351">
        <v>0</v>
      </c>
      <c r="G105" s="351">
        <v>0</v>
      </c>
      <c r="H105" s="351">
        <v>0</v>
      </c>
      <c r="I105" s="351">
        <v>0</v>
      </c>
      <c r="J105" s="351">
        <v>0</v>
      </c>
      <c r="K105" s="351">
        <v>0</v>
      </c>
      <c r="L105" s="351">
        <v>0</v>
      </c>
      <c r="M105" s="352"/>
    </row>
    <row r="106" spans="2:14" x14ac:dyDescent="0.25">
      <c r="B106" s="327" t="s">
        <v>1575</v>
      </c>
      <c r="C106" s="351">
        <v>0.45730031957880901</v>
      </c>
      <c r="D106" s="351">
        <v>0.439050186351232</v>
      </c>
      <c r="E106" s="351">
        <v>0.35560277296502002</v>
      </c>
      <c r="F106" s="351">
        <v>9.3575162317239002E-2</v>
      </c>
      <c r="G106" s="351">
        <v>0</v>
      </c>
      <c r="H106" s="351">
        <v>0</v>
      </c>
      <c r="I106" s="351">
        <v>0</v>
      </c>
      <c r="J106" s="351">
        <v>0</v>
      </c>
      <c r="K106" s="351">
        <v>0</v>
      </c>
      <c r="L106" s="351">
        <v>0</v>
      </c>
      <c r="M106" s="352"/>
    </row>
    <row r="107" spans="2:14" x14ac:dyDescent="0.25">
      <c r="B107" s="327" t="s">
        <v>1576</v>
      </c>
      <c r="C107" s="351">
        <v>0.75802664153263699</v>
      </c>
      <c r="D107" s="351">
        <v>0.44175590056928005</v>
      </c>
      <c r="E107" s="351">
        <v>0.176801123914195</v>
      </c>
      <c r="F107" s="351">
        <v>2.2184561558658902E-2</v>
      </c>
      <c r="G107" s="351">
        <v>0</v>
      </c>
      <c r="H107" s="351">
        <v>0</v>
      </c>
      <c r="I107" s="351">
        <v>0</v>
      </c>
      <c r="J107" s="351">
        <v>0</v>
      </c>
      <c r="K107" s="351">
        <v>0</v>
      </c>
      <c r="L107" s="351">
        <v>0</v>
      </c>
      <c r="M107" s="352"/>
    </row>
    <row r="108" spans="2:14" x14ac:dyDescent="0.25">
      <c r="B108" s="327" t="s">
        <v>1577</v>
      </c>
      <c r="C108" s="351">
        <v>0</v>
      </c>
      <c r="D108" s="351">
        <v>0</v>
      </c>
      <c r="E108" s="351">
        <v>0</v>
      </c>
      <c r="F108" s="351">
        <v>0</v>
      </c>
      <c r="G108" s="351">
        <v>0</v>
      </c>
      <c r="H108" s="351">
        <v>0</v>
      </c>
      <c r="I108" s="351">
        <v>0</v>
      </c>
      <c r="J108" s="351">
        <v>0</v>
      </c>
      <c r="K108" s="351">
        <v>0</v>
      </c>
      <c r="L108" s="351">
        <v>0</v>
      </c>
      <c r="M108" s="352"/>
    </row>
    <row r="109" spans="2:14" x14ac:dyDescent="0.25">
      <c r="B109" s="327" t="s">
        <v>1578</v>
      </c>
      <c r="C109" s="351">
        <v>0.45092978670559802</v>
      </c>
      <c r="D109" s="351">
        <v>0.44965826356671901</v>
      </c>
      <c r="E109" s="351">
        <v>0.20744415231598498</v>
      </c>
      <c r="F109" s="351">
        <v>0</v>
      </c>
      <c r="G109" s="351">
        <v>0</v>
      </c>
      <c r="H109" s="351">
        <v>0</v>
      </c>
      <c r="I109" s="351">
        <v>0</v>
      </c>
      <c r="J109" s="351">
        <v>0</v>
      </c>
      <c r="K109" s="351">
        <v>0</v>
      </c>
      <c r="L109" s="351">
        <v>0</v>
      </c>
      <c r="M109" s="352"/>
    </row>
    <row r="110" spans="2:14" x14ac:dyDescent="0.25">
      <c r="B110" s="327" t="s">
        <v>876</v>
      </c>
      <c r="C110" s="351">
        <v>5.5094777132278505E-2</v>
      </c>
      <c r="D110" s="351">
        <v>5.5094777132278505E-2</v>
      </c>
      <c r="E110" s="351">
        <v>3.9987323398881199E-3</v>
      </c>
      <c r="F110" s="351">
        <v>0</v>
      </c>
      <c r="G110" s="351">
        <v>0</v>
      </c>
      <c r="H110" s="351">
        <v>0</v>
      </c>
      <c r="I110" s="351">
        <v>0</v>
      </c>
      <c r="J110" s="351">
        <v>0</v>
      </c>
      <c r="K110" s="351">
        <v>0</v>
      </c>
      <c r="L110" s="351">
        <v>0</v>
      </c>
      <c r="N110" s="353"/>
    </row>
    <row r="111" spans="2:14" x14ac:dyDescent="0.25">
      <c r="B111" s="19" t="s">
        <v>1579</v>
      </c>
      <c r="C111" s="354">
        <v>1.4986903422772702</v>
      </c>
      <c r="D111" s="354">
        <v>1.2035748786515801</v>
      </c>
      <c r="E111" s="354">
        <v>0.31820491209845697</v>
      </c>
      <c r="F111" s="354">
        <v>0</v>
      </c>
      <c r="G111" s="354">
        <v>0</v>
      </c>
      <c r="H111" s="354">
        <v>0</v>
      </c>
      <c r="I111" s="354">
        <v>0</v>
      </c>
      <c r="J111" s="354">
        <v>0</v>
      </c>
      <c r="K111" s="354">
        <v>0</v>
      </c>
      <c r="L111" s="354">
        <v>0</v>
      </c>
    </row>
    <row r="112" spans="2:14" x14ac:dyDescent="0.25">
      <c r="B112" s="355" t="s">
        <v>360</v>
      </c>
      <c r="C112" s="356">
        <v>7.6575184675072636</v>
      </c>
      <c r="D112" s="356">
        <v>5.8498513677184025</v>
      </c>
      <c r="E112" s="356">
        <v>1.8690097530069201</v>
      </c>
      <c r="F112" s="356">
        <v>0.12100739224686588</v>
      </c>
      <c r="G112" s="356">
        <v>0</v>
      </c>
      <c r="H112" s="356">
        <v>0</v>
      </c>
      <c r="I112" s="356">
        <v>0</v>
      </c>
      <c r="J112" s="356">
        <v>0</v>
      </c>
      <c r="K112" s="356">
        <v>0</v>
      </c>
      <c r="L112" s="356">
        <v>0</v>
      </c>
    </row>
    <row r="115" spans="2:14" ht="15.75" x14ac:dyDescent="0.25">
      <c r="B115" s="292" t="s">
        <v>1613</v>
      </c>
    </row>
    <row r="116" spans="2:14" ht="3.75" customHeight="1" x14ac:dyDescent="0.25">
      <c r="B116" s="292"/>
    </row>
    <row r="117" spans="2:14" x14ac:dyDescent="0.25">
      <c r="B117" s="330" t="s">
        <v>1614</v>
      </c>
      <c r="C117" s="331"/>
      <c r="D117" s="331"/>
      <c r="E117" s="333"/>
      <c r="F117" s="333"/>
      <c r="G117" s="333"/>
      <c r="H117" s="333"/>
      <c r="I117" s="333"/>
      <c r="J117" s="333"/>
      <c r="K117" s="333"/>
      <c r="L117" s="333"/>
      <c r="N117" s="333"/>
    </row>
    <row r="118" spans="2:14" x14ac:dyDescent="0.25">
      <c r="B118" s="226"/>
      <c r="C118" s="519" t="s">
        <v>1589</v>
      </c>
      <c r="D118" s="519"/>
      <c r="E118" s="519"/>
      <c r="F118" s="519"/>
      <c r="G118" s="519"/>
      <c r="H118" s="519"/>
      <c r="I118" s="519"/>
      <c r="J118" s="519"/>
      <c r="K118" s="519"/>
      <c r="L118" s="519"/>
      <c r="M118" s="291"/>
    </row>
    <row r="119" spans="2:14" ht="45" x14ac:dyDescent="0.25">
      <c r="B119" s="226"/>
      <c r="C119" s="334" t="s">
        <v>1590</v>
      </c>
      <c r="D119" s="334" t="s">
        <v>1591</v>
      </c>
      <c r="E119" s="334" t="s">
        <v>1592</v>
      </c>
      <c r="F119" s="334" t="s">
        <v>1593</v>
      </c>
      <c r="G119" s="334" t="s">
        <v>1594</v>
      </c>
      <c r="H119" s="334" t="s">
        <v>1595</v>
      </c>
      <c r="I119" s="334" t="s">
        <v>1596</v>
      </c>
      <c r="J119" s="334" t="s">
        <v>1597</v>
      </c>
      <c r="K119" s="334" t="s">
        <v>1598</v>
      </c>
      <c r="L119" s="334" t="s">
        <v>1599</v>
      </c>
      <c r="M119" s="349"/>
      <c r="N119" s="316" t="s">
        <v>1611</v>
      </c>
    </row>
    <row r="120" spans="2:14" x14ac:dyDescent="0.25">
      <c r="C120" s="336"/>
      <c r="D120" s="336"/>
      <c r="E120" s="336"/>
      <c r="F120" s="336"/>
      <c r="G120" s="336"/>
      <c r="H120" s="336"/>
      <c r="I120" s="336"/>
      <c r="J120" s="336"/>
      <c r="K120" s="336"/>
      <c r="L120" s="336"/>
      <c r="M120" s="350"/>
    </row>
    <row r="121" spans="2:14" x14ac:dyDescent="0.25">
      <c r="B121" s="327" t="s">
        <v>1568</v>
      </c>
      <c r="C121" s="352">
        <v>8.5840260605296814E-2</v>
      </c>
      <c r="D121" s="352">
        <v>7.1636188531735562E-2</v>
      </c>
      <c r="E121" s="352">
        <v>2.141713914676786E-2</v>
      </c>
      <c r="F121" s="352">
        <v>3.3861633432642269E-4</v>
      </c>
      <c r="G121" s="352">
        <v>0</v>
      </c>
      <c r="H121" s="352">
        <v>0</v>
      </c>
      <c r="I121" s="352">
        <v>0</v>
      </c>
      <c r="J121" s="352">
        <v>0</v>
      </c>
      <c r="K121" s="352">
        <v>0</v>
      </c>
      <c r="L121" s="352">
        <v>0</v>
      </c>
      <c r="M121" s="352"/>
    </row>
    <row r="122" spans="2:14" x14ac:dyDescent="0.25">
      <c r="B122" s="327" t="s">
        <v>1569</v>
      </c>
      <c r="C122" s="352">
        <v>2.515424035913387E-2</v>
      </c>
      <c r="D122" s="352">
        <v>2.0923406149302999E-2</v>
      </c>
      <c r="E122" s="352">
        <v>2.1728957286051202E-4</v>
      </c>
      <c r="F122" s="352">
        <v>0</v>
      </c>
      <c r="G122" s="352">
        <v>0</v>
      </c>
      <c r="H122" s="352">
        <v>0</v>
      </c>
      <c r="I122" s="352">
        <v>0</v>
      </c>
      <c r="J122" s="352">
        <v>0</v>
      </c>
      <c r="K122" s="352">
        <v>0</v>
      </c>
      <c r="L122" s="352">
        <v>0</v>
      </c>
      <c r="M122" s="352"/>
    </row>
    <row r="123" spans="2:14" x14ac:dyDescent="0.25">
      <c r="B123" s="327" t="s">
        <v>1570</v>
      </c>
      <c r="C123" s="352">
        <v>4.8224996394271198E-2</v>
      </c>
      <c r="D123" s="352">
        <v>3.8745726776296154E-2</v>
      </c>
      <c r="E123" s="352">
        <v>1.1871698100155018E-2</v>
      </c>
      <c r="F123" s="352">
        <v>0</v>
      </c>
      <c r="G123" s="352">
        <v>0</v>
      </c>
      <c r="H123" s="352">
        <v>0</v>
      </c>
      <c r="I123" s="352">
        <v>0</v>
      </c>
      <c r="J123" s="352">
        <v>0</v>
      </c>
      <c r="K123" s="352">
        <v>0</v>
      </c>
      <c r="L123" s="352">
        <v>0</v>
      </c>
      <c r="M123" s="352"/>
    </row>
    <row r="124" spans="2:14" x14ac:dyDescent="0.25">
      <c r="B124" s="327" t="s">
        <v>1571</v>
      </c>
      <c r="C124" s="352">
        <v>6.1567023113209413E-3</v>
      </c>
      <c r="D124" s="352">
        <v>5.9447077822415836E-3</v>
      </c>
      <c r="E124" s="352">
        <v>4.3163311601706108E-3</v>
      </c>
      <c r="F124" s="352">
        <v>0</v>
      </c>
      <c r="G124" s="352">
        <v>0</v>
      </c>
      <c r="H124" s="352">
        <v>0</v>
      </c>
      <c r="I124" s="352">
        <v>0</v>
      </c>
      <c r="J124" s="352">
        <v>0</v>
      </c>
      <c r="K124" s="352">
        <v>0</v>
      </c>
      <c r="L124" s="352">
        <v>0</v>
      </c>
      <c r="M124" s="352"/>
    </row>
    <row r="125" spans="2:14" x14ac:dyDescent="0.25">
      <c r="B125" s="327" t="s">
        <v>1572</v>
      </c>
      <c r="C125" s="352">
        <v>7.6321132426431012E-3</v>
      </c>
      <c r="D125" s="352">
        <v>5.907777713365806E-3</v>
      </c>
      <c r="E125" s="352">
        <v>4.4761164011973015E-3</v>
      </c>
      <c r="F125" s="352">
        <v>0</v>
      </c>
      <c r="G125" s="352">
        <v>0</v>
      </c>
      <c r="H125" s="352">
        <v>0</v>
      </c>
      <c r="I125" s="352">
        <v>0</v>
      </c>
      <c r="J125" s="352">
        <v>0</v>
      </c>
      <c r="K125" s="352">
        <v>0</v>
      </c>
      <c r="L125" s="352">
        <v>0</v>
      </c>
      <c r="M125" s="352"/>
    </row>
    <row r="126" spans="2:14" x14ac:dyDescent="0.25">
      <c r="B126" s="327" t="s">
        <v>1573</v>
      </c>
      <c r="C126" s="352">
        <v>8.3098987319958378E-2</v>
      </c>
      <c r="D126" s="352">
        <v>4.6765603460721235E-2</v>
      </c>
      <c r="E126" s="352">
        <v>5.3492955453482306E-3</v>
      </c>
      <c r="F126" s="352">
        <v>0</v>
      </c>
      <c r="G126" s="352">
        <v>0</v>
      </c>
      <c r="H126" s="352">
        <v>0</v>
      </c>
      <c r="I126" s="352">
        <v>0</v>
      </c>
      <c r="J126" s="352">
        <v>0</v>
      </c>
      <c r="K126" s="352">
        <v>0</v>
      </c>
      <c r="L126" s="352">
        <v>0</v>
      </c>
      <c r="M126" s="352"/>
    </row>
    <row r="127" spans="2:14" x14ac:dyDescent="0.25">
      <c r="B127" s="327" t="s">
        <v>1612</v>
      </c>
      <c r="C127" s="352">
        <v>3.0229783939702864E-2</v>
      </c>
      <c r="D127" s="352">
        <v>2.0480921978276133E-2</v>
      </c>
      <c r="E127" s="352">
        <v>4.422718514624226E-3</v>
      </c>
      <c r="F127" s="352">
        <v>0</v>
      </c>
      <c r="G127" s="352">
        <v>0</v>
      </c>
      <c r="H127" s="352">
        <v>0</v>
      </c>
      <c r="I127" s="352">
        <v>0</v>
      </c>
      <c r="J127" s="352">
        <v>0</v>
      </c>
      <c r="K127" s="352">
        <v>0</v>
      </c>
      <c r="L127" s="352">
        <v>0</v>
      </c>
      <c r="M127" s="352"/>
    </row>
    <row r="128" spans="2:14" x14ac:dyDescent="0.25">
      <c r="B128" s="327" t="s">
        <v>1575</v>
      </c>
      <c r="C128" s="352">
        <v>2.9508220976531444E-2</v>
      </c>
      <c r="D128" s="352">
        <v>2.8330594499850894E-2</v>
      </c>
      <c r="E128" s="352">
        <v>2.2945982662299018E-2</v>
      </c>
      <c r="F128" s="352">
        <v>6.038125164913706E-3</v>
      </c>
      <c r="G128" s="352">
        <v>0</v>
      </c>
      <c r="H128" s="352">
        <v>0</v>
      </c>
      <c r="I128" s="352">
        <v>0</v>
      </c>
      <c r="J128" s="352">
        <v>0</v>
      </c>
      <c r="K128" s="352">
        <v>0</v>
      </c>
      <c r="L128" s="352">
        <v>0</v>
      </c>
      <c r="M128" s="352"/>
    </row>
    <row r="129" spans="2:14" x14ac:dyDescent="0.25">
      <c r="B129" s="327" t="s">
        <v>1576</v>
      </c>
      <c r="C129" s="352">
        <v>4.891319049381998E-2</v>
      </c>
      <c r="D129" s="352">
        <v>2.8505186140458189E-2</v>
      </c>
      <c r="E129" s="352">
        <v>1.1408447381283965E-2</v>
      </c>
      <c r="F129" s="352">
        <v>1.4315033616055812E-3</v>
      </c>
      <c r="G129" s="352">
        <v>0</v>
      </c>
      <c r="H129" s="352">
        <v>0</v>
      </c>
      <c r="I129" s="352">
        <v>0</v>
      </c>
      <c r="J129" s="352">
        <v>0</v>
      </c>
      <c r="K129" s="352">
        <v>0</v>
      </c>
      <c r="L129" s="352">
        <v>0</v>
      </c>
      <c r="M129" s="352"/>
    </row>
    <row r="130" spans="2:14" x14ac:dyDescent="0.25">
      <c r="B130" s="327" t="s">
        <v>1577</v>
      </c>
      <c r="C130" s="352">
        <v>0</v>
      </c>
      <c r="D130" s="352">
        <v>0</v>
      </c>
      <c r="E130" s="352">
        <v>0</v>
      </c>
      <c r="F130" s="352">
        <v>0</v>
      </c>
      <c r="G130" s="352">
        <v>0</v>
      </c>
      <c r="H130" s="352">
        <v>0</v>
      </c>
      <c r="I130" s="352">
        <v>0</v>
      </c>
      <c r="J130" s="352">
        <v>0</v>
      </c>
      <c r="K130" s="352">
        <v>0</v>
      </c>
      <c r="L130" s="352">
        <v>0</v>
      </c>
      <c r="M130" s="352"/>
    </row>
    <row r="131" spans="2:14" x14ac:dyDescent="0.25">
      <c r="B131" s="327" t="s">
        <v>1578</v>
      </c>
      <c r="C131" s="352">
        <v>2.9097149556476222E-2</v>
      </c>
      <c r="D131" s="352">
        <v>2.9015101973843056E-2</v>
      </c>
      <c r="E131" s="352">
        <v>1.3385750293083741E-2</v>
      </c>
      <c r="F131" s="352">
        <v>0</v>
      </c>
      <c r="G131" s="352">
        <v>0</v>
      </c>
      <c r="H131" s="352">
        <v>0</v>
      </c>
      <c r="I131" s="352">
        <v>0</v>
      </c>
      <c r="J131" s="352">
        <v>0</v>
      </c>
      <c r="K131" s="352">
        <v>0</v>
      </c>
      <c r="L131" s="352">
        <v>0</v>
      </c>
      <c r="M131" s="352"/>
    </row>
    <row r="132" spans="2:14" x14ac:dyDescent="0.25">
      <c r="B132" s="327" t="s">
        <v>876</v>
      </c>
      <c r="C132" s="352">
        <v>3.5551010761798768E-3</v>
      </c>
      <c r="D132" s="352">
        <v>3.5551010761798768E-3</v>
      </c>
      <c r="E132" s="352">
        <v>2.5802623015898959E-4</v>
      </c>
      <c r="F132" s="352">
        <v>0</v>
      </c>
      <c r="G132" s="352">
        <v>0</v>
      </c>
      <c r="H132" s="352">
        <v>0</v>
      </c>
      <c r="I132" s="352">
        <v>0</v>
      </c>
      <c r="J132" s="352">
        <v>0</v>
      </c>
      <c r="K132" s="352">
        <v>0</v>
      </c>
      <c r="L132" s="352">
        <v>0</v>
      </c>
      <c r="N132" s="353"/>
    </row>
    <row r="133" spans="2:14" x14ac:dyDescent="0.25">
      <c r="B133" s="19" t="s">
        <v>1579</v>
      </c>
      <c r="C133" s="244">
        <v>9.6706002383822792E-2</v>
      </c>
      <c r="D133" s="244">
        <v>7.7663084761812176E-2</v>
      </c>
      <c r="E133" s="244">
        <v>2.0532810627963843E-2</v>
      </c>
      <c r="F133" s="244">
        <v>0</v>
      </c>
      <c r="G133" s="244">
        <v>0</v>
      </c>
      <c r="H133" s="244">
        <v>0</v>
      </c>
      <c r="I133" s="244">
        <v>0</v>
      </c>
      <c r="J133" s="244">
        <v>0</v>
      </c>
      <c r="K133" s="244">
        <v>0</v>
      </c>
      <c r="L133" s="244">
        <v>0</v>
      </c>
    </row>
    <row r="134" spans="2:14" x14ac:dyDescent="0.25">
      <c r="B134" s="355" t="s">
        <v>360</v>
      </c>
      <c r="C134" s="357">
        <v>0.49411674865915745</v>
      </c>
      <c r="D134" s="357">
        <v>0.3774734008440836</v>
      </c>
      <c r="E134" s="357">
        <v>0.12060160563591331</v>
      </c>
      <c r="F134" s="357">
        <v>7.8082448608457096E-3</v>
      </c>
      <c r="G134" s="357">
        <v>0</v>
      </c>
      <c r="H134" s="357">
        <v>0</v>
      </c>
      <c r="I134" s="357">
        <v>0</v>
      </c>
      <c r="J134" s="357">
        <v>0</v>
      </c>
      <c r="K134" s="357">
        <v>0</v>
      </c>
      <c r="L134" s="357">
        <v>0</v>
      </c>
    </row>
    <row r="137" spans="2:14" ht="15.75" x14ac:dyDescent="0.25">
      <c r="B137" s="292" t="s">
        <v>1615</v>
      </c>
    </row>
    <row r="138" spans="2:14" ht="3.75" customHeight="1" x14ac:dyDescent="0.25">
      <c r="B138" s="292"/>
    </row>
    <row r="139" spans="2:14" x14ac:dyDescent="0.25">
      <c r="B139" s="330" t="s">
        <v>1616</v>
      </c>
      <c r="C139" s="331"/>
      <c r="D139" s="331"/>
      <c r="E139" s="333"/>
      <c r="F139" s="333"/>
      <c r="G139" s="333"/>
      <c r="H139" s="333"/>
      <c r="I139" s="333"/>
      <c r="J139" s="333"/>
      <c r="K139" s="333"/>
      <c r="L139" s="333"/>
      <c r="N139" s="333"/>
    </row>
    <row r="140" spans="2:14" x14ac:dyDescent="0.25">
      <c r="B140" s="226"/>
      <c r="C140" s="519" t="s">
        <v>1610</v>
      </c>
      <c r="D140" s="519"/>
      <c r="E140" s="519"/>
      <c r="F140" s="519"/>
      <c r="G140" s="519"/>
      <c r="H140" s="519"/>
      <c r="I140" s="519"/>
      <c r="J140" s="519"/>
      <c r="K140" s="519"/>
      <c r="L140" s="519"/>
      <c r="M140" s="291"/>
    </row>
    <row r="141" spans="2:14" ht="45" x14ac:dyDescent="0.25">
      <c r="B141" s="226"/>
      <c r="C141" s="334" t="s">
        <v>1590</v>
      </c>
      <c r="D141" s="334" t="s">
        <v>1591</v>
      </c>
      <c r="E141" s="334" t="s">
        <v>1592</v>
      </c>
      <c r="F141" s="334" t="s">
        <v>1593</v>
      </c>
      <c r="G141" s="334" t="s">
        <v>1594</v>
      </c>
      <c r="H141" s="334" t="s">
        <v>1595</v>
      </c>
      <c r="I141" s="334" t="s">
        <v>1596</v>
      </c>
      <c r="J141" s="334" t="s">
        <v>1597</v>
      </c>
      <c r="K141" s="334" t="s">
        <v>1598</v>
      </c>
      <c r="L141" s="334" t="s">
        <v>1599</v>
      </c>
      <c r="M141" s="349"/>
      <c r="N141" s="316" t="s">
        <v>1611</v>
      </c>
    </row>
    <row r="142" spans="2:14" x14ac:dyDescent="0.25">
      <c r="C142" s="336"/>
      <c r="D142" s="336"/>
      <c r="E142" s="336"/>
      <c r="F142" s="336"/>
      <c r="G142" s="336"/>
      <c r="H142" s="336"/>
      <c r="I142" s="336"/>
      <c r="J142" s="336"/>
      <c r="K142" s="336"/>
      <c r="L142" s="336"/>
      <c r="M142" s="350"/>
    </row>
    <row r="143" spans="2:14" x14ac:dyDescent="0.25">
      <c r="B143" s="327" t="s">
        <v>1568</v>
      </c>
      <c r="C143" s="358">
        <v>4.7842956311684399E-2</v>
      </c>
      <c r="D143" s="358">
        <v>1.11817123768989</v>
      </c>
      <c r="E143" s="358">
        <v>1.45902464033002</v>
      </c>
      <c r="F143" s="358">
        <v>0.15259200000000001</v>
      </c>
      <c r="G143" s="358">
        <v>0</v>
      </c>
      <c r="H143" s="358">
        <v>0</v>
      </c>
      <c r="I143" s="358">
        <v>0</v>
      </c>
      <c r="J143" s="358">
        <v>0</v>
      </c>
      <c r="K143" s="358">
        <v>0</v>
      </c>
      <c r="L143" s="358">
        <v>0</v>
      </c>
      <c r="M143" s="352"/>
    </row>
    <row r="144" spans="2:14" x14ac:dyDescent="0.25">
      <c r="B144" s="327" t="s">
        <v>1569</v>
      </c>
      <c r="C144" s="358">
        <v>6.5566874999999997E-2</v>
      </c>
      <c r="D144" s="358">
        <v>0</v>
      </c>
      <c r="E144" s="358">
        <v>0.65188366468842696</v>
      </c>
      <c r="F144" s="358">
        <v>0</v>
      </c>
      <c r="G144" s="358">
        <v>0</v>
      </c>
      <c r="H144" s="358">
        <v>0</v>
      </c>
      <c r="I144" s="358">
        <v>0</v>
      </c>
      <c r="J144" s="358">
        <v>0</v>
      </c>
      <c r="K144" s="358">
        <v>0</v>
      </c>
      <c r="L144" s="358">
        <v>0</v>
      </c>
      <c r="M144" s="352"/>
    </row>
    <row r="145" spans="2:14" x14ac:dyDescent="0.25">
      <c r="B145" s="327" t="s">
        <v>1570</v>
      </c>
      <c r="C145" s="358">
        <v>0.11887284555515801</v>
      </c>
      <c r="D145" s="358">
        <v>0.14490678750479999</v>
      </c>
      <c r="E145" s="358">
        <v>1.26801961946</v>
      </c>
      <c r="F145" s="358">
        <v>0</v>
      </c>
      <c r="G145" s="358">
        <v>0</v>
      </c>
      <c r="H145" s="358">
        <v>0</v>
      </c>
      <c r="I145" s="358">
        <v>0</v>
      </c>
      <c r="J145" s="358">
        <v>0</v>
      </c>
      <c r="K145" s="358">
        <v>0</v>
      </c>
      <c r="L145" s="358">
        <v>0</v>
      </c>
      <c r="M145" s="352"/>
    </row>
    <row r="146" spans="2:14" x14ac:dyDescent="0.25">
      <c r="B146" s="327" t="s">
        <v>1571</v>
      </c>
      <c r="C146" s="358">
        <v>3.28536125488736E-3</v>
      </c>
      <c r="D146" s="358">
        <v>0</v>
      </c>
      <c r="E146" s="358">
        <v>0.251146728299597</v>
      </c>
      <c r="F146" s="358">
        <v>0</v>
      </c>
      <c r="G146" s="358">
        <v>0</v>
      </c>
      <c r="H146" s="358">
        <v>0</v>
      </c>
      <c r="I146" s="358">
        <v>0</v>
      </c>
      <c r="J146" s="358">
        <v>0</v>
      </c>
      <c r="K146" s="358">
        <v>0</v>
      </c>
      <c r="L146" s="358">
        <v>0</v>
      </c>
      <c r="M146" s="352"/>
    </row>
    <row r="147" spans="2:14" x14ac:dyDescent="0.25">
      <c r="B147" s="327" t="s">
        <v>1572</v>
      </c>
      <c r="C147" s="358">
        <v>2.6722694981400001E-2</v>
      </c>
      <c r="D147" s="358">
        <v>0</v>
      </c>
      <c r="E147" s="358">
        <v>0.25247834287638898</v>
      </c>
      <c r="F147" s="358">
        <v>0</v>
      </c>
      <c r="G147" s="358">
        <v>0</v>
      </c>
      <c r="H147" s="358">
        <v>0</v>
      </c>
      <c r="I147" s="358">
        <v>0</v>
      </c>
      <c r="J147" s="358">
        <v>0</v>
      </c>
      <c r="K147" s="358">
        <v>0</v>
      </c>
      <c r="L147" s="358">
        <v>0</v>
      </c>
      <c r="M147" s="352"/>
    </row>
    <row r="148" spans="2:14" x14ac:dyDescent="0.25">
      <c r="B148" s="327" t="s">
        <v>1573</v>
      </c>
      <c r="C148" s="358">
        <v>0</v>
      </c>
      <c r="D148" s="358">
        <v>1.75205584905394</v>
      </c>
      <c r="E148" s="358">
        <v>0.34340607247507499</v>
      </c>
      <c r="F148" s="358">
        <v>0</v>
      </c>
      <c r="G148" s="358">
        <v>0</v>
      </c>
      <c r="H148" s="358">
        <v>0</v>
      </c>
      <c r="I148" s="358">
        <v>0</v>
      </c>
      <c r="J148" s="358">
        <v>0</v>
      </c>
      <c r="K148" s="358">
        <v>0</v>
      </c>
      <c r="L148" s="358">
        <v>0</v>
      </c>
      <c r="M148" s="352"/>
    </row>
    <row r="149" spans="2:14" x14ac:dyDescent="0.25">
      <c r="B149" s="327" t="s">
        <v>1612</v>
      </c>
      <c r="C149" s="358">
        <v>7.4999999999999997E-2</v>
      </c>
      <c r="D149" s="358">
        <v>0.26022941174949998</v>
      </c>
      <c r="E149" s="358">
        <v>0.51919460224157299</v>
      </c>
      <c r="F149" s="358">
        <v>0</v>
      </c>
      <c r="G149" s="358">
        <v>0</v>
      </c>
      <c r="H149" s="358">
        <v>0</v>
      </c>
      <c r="I149" s="358">
        <v>0</v>
      </c>
      <c r="J149" s="358">
        <v>0</v>
      </c>
      <c r="K149" s="358">
        <v>0</v>
      </c>
      <c r="L149" s="358">
        <v>0</v>
      </c>
      <c r="M149" s="352"/>
    </row>
    <row r="150" spans="2:14" x14ac:dyDescent="0.25">
      <c r="B150" s="327" t="s">
        <v>1575</v>
      </c>
      <c r="C150" s="358">
        <v>0</v>
      </c>
      <c r="D150" s="358">
        <v>0.18514496</v>
      </c>
      <c r="E150" s="358">
        <v>0</v>
      </c>
      <c r="F150" s="358">
        <v>1.1603834812123002</v>
      </c>
      <c r="G150" s="358">
        <v>0</v>
      </c>
      <c r="H150" s="358">
        <v>0</v>
      </c>
      <c r="I150" s="358">
        <v>0</v>
      </c>
      <c r="J150" s="358">
        <v>0</v>
      </c>
      <c r="K150" s="358">
        <v>0</v>
      </c>
      <c r="L150" s="358">
        <v>0</v>
      </c>
      <c r="M150" s="352"/>
    </row>
    <row r="151" spans="2:14" x14ac:dyDescent="0.25">
      <c r="B151" s="327" t="s">
        <v>1576</v>
      </c>
      <c r="C151" s="358">
        <v>1.7053984313416398E-2</v>
      </c>
      <c r="D151" s="358">
        <v>0.74854185308870003</v>
      </c>
      <c r="E151" s="358">
        <v>0.393641161752664</v>
      </c>
      <c r="F151" s="358">
        <v>0.23953122841999</v>
      </c>
      <c r="G151" s="358">
        <v>0</v>
      </c>
      <c r="H151" s="358">
        <v>0</v>
      </c>
      <c r="I151" s="358">
        <v>0</v>
      </c>
      <c r="J151" s="358">
        <v>0</v>
      </c>
      <c r="K151" s="358">
        <v>0</v>
      </c>
      <c r="L151" s="358">
        <v>0</v>
      </c>
      <c r="M151" s="352"/>
    </row>
    <row r="152" spans="2:14" x14ac:dyDescent="0.25">
      <c r="B152" s="327" t="s">
        <v>1577</v>
      </c>
      <c r="C152" s="358">
        <v>0</v>
      </c>
      <c r="D152" s="358">
        <v>0</v>
      </c>
      <c r="E152" s="358">
        <v>0</v>
      </c>
      <c r="F152" s="358">
        <v>0</v>
      </c>
      <c r="G152" s="358">
        <v>0</v>
      </c>
      <c r="H152" s="358">
        <v>0</v>
      </c>
      <c r="I152" s="358">
        <v>0</v>
      </c>
      <c r="J152" s="358">
        <v>0</v>
      </c>
      <c r="K152" s="358">
        <v>0</v>
      </c>
      <c r="L152" s="358">
        <v>0</v>
      </c>
      <c r="M152" s="352"/>
    </row>
    <row r="153" spans="2:14" x14ac:dyDescent="0.25">
      <c r="B153" s="327" t="s">
        <v>1578</v>
      </c>
      <c r="C153" s="358">
        <v>0</v>
      </c>
      <c r="D153" s="358">
        <v>0.17166600000000001</v>
      </c>
      <c r="E153" s="358">
        <v>0.93636620258829995</v>
      </c>
      <c r="F153" s="358">
        <v>0</v>
      </c>
      <c r="G153" s="358">
        <v>0</v>
      </c>
      <c r="H153" s="358">
        <v>0</v>
      </c>
      <c r="I153" s="358">
        <v>0</v>
      </c>
      <c r="J153" s="358">
        <v>0</v>
      </c>
      <c r="K153" s="358">
        <v>0</v>
      </c>
      <c r="L153" s="358">
        <v>0</v>
      </c>
      <c r="M153" s="352"/>
    </row>
    <row r="154" spans="2:14" x14ac:dyDescent="0.25">
      <c r="B154" s="327" t="s">
        <v>876</v>
      </c>
      <c r="C154" s="358">
        <v>0</v>
      </c>
      <c r="D154" s="358">
        <v>0</v>
      </c>
      <c r="E154" s="358">
        <v>0.11418828660444499</v>
      </c>
      <c r="F154" s="358">
        <v>0</v>
      </c>
      <c r="G154" s="358">
        <v>0</v>
      </c>
      <c r="H154" s="358">
        <v>0</v>
      </c>
      <c r="I154" s="358">
        <v>0</v>
      </c>
      <c r="J154" s="358">
        <v>0</v>
      </c>
      <c r="K154" s="358">
        <v>0</v>
      </c>
      <c r="L154" s="358">
        <v>0</v>
      </c>
      <c r="N154" s="353"/>
    </row>
    <row r="155" spans="2:14" x14ac:dyDescent="0.25">
      <c r="B155" s="19" t="s">
        <v>1579</v>
      </c>
      <c r="C155" s="230">
        <v>7.2909056944242004E-2</v>
      </c>
      <c r="D155" s="230">
        <v>0.9356456957479351</v>
      </c>
      <c r="E155" s="230">
        <v>2.0119153803351302</v>
      </c>
      <c r="F155" s="230">
        <v>0</v>
      </c>
      <c r="G155" s="230">
        <v>0</v>
      </c>
      <c r="H155" s="230">
        <v>0</v>
      </c>
      <c r="I155" s="230">
        <v>0</v>
      </c>
      <c r="J155" s="230">
        <v>0</v>
      </c>
      <c r="K155" s="230">
        <v>0</v>
      </c>
      <c r="L155" s="230">
        <v>0</v>
      </c>
    </row>
    <row r="156" spans="2:14" x14ac:dyDescent="0.25">
      <c r="B156" s="355" t="s">
        <v>360</v>
      </c>
      <c r="C156" s="359">
        <v>0.42725377436078815</v>
      </c>
      <c r="D156" s="359">
        <v>5.3163617948347657</v>
      </c>
      <c r="E156" s="359">
        <v>8.2012647016516187</v>
      </c>
      <c r="F156" s="359">
        <v>1.5525067096322902</v>
      </c>
      <c r="G156" s="359">
        <v>0</v>
      </c>
      <c r="H156" s="359">
        <v>0</v>
      </c>
      <c r="I156" s="359">
        <v>0</v>
      </c>
      <c r="J156" s="359">
        <v>0</v>
      </c>
      <c r="K156" s="359">
        <v>0</v>
      </c>
      <c r="L156" s="359">
        <v>0</v>
      </c>
    </row>
    <row r="159" spans="2:14" ht="15.75" x14ac:dyDescent="0.25">
      <c r="B159" s="292" t="s">
        <v>1617</v>
      </c>
    </row>
    <row r="160" spans="2:14" ht="3.75" customHeight="1" x14ac:dyDescent="0.25">
      <c r="B160" s="292"/>
    </row>
    <row r="161" spans="2:14" x14ac:dyDescent="0.25">
      <c r="B161" s="330" t="s">
        <v>1618</v>
      </c>
      <c r="C161" s="331"/>
      <c r="D161" s="331"/>
      <c r="E161" s="333"/>
      <c r="F161" s="333"/>
      <c r="G161" s="333"/>
      <c r="H161" s="333"/>
      <c r="I161" s="333"/>
      <c r="J161" s="333"/>
      <c r="K161" s="333"/>
      <c r="L161" s="333"/>
      <c r="N161" s="333"/>
    </row>
    <row r="162" spans="2:14" x14ac:dyDescent="0.25">
      <c r="B162" s="226"/>
      <c r="C162" s="519" t="s">
        <v>1589</v>
      </c>
      <c r="D162" s="519"/>
      <c r="E162" s="519"/>
      <c r="F162" s="519"/>
      <c r="G162" s="519"/>
      <c r="H162" s="519"/>
      <c r="I162" s="519"/>
      <c r="J162" s="519"/>
      <c r="K162" s="519"/>
      <c r="L162" s="519"/>
      <c r="M162" s="291"/>
    </row>
    <row r="163" spans="2:14" ht="45" x14ac:dyDescent="0.25">
      <c r="B163" s="226"/>
      <c r="C163" s="334" t="s">
        <v>1590</v>
      </c>
      <c r="D163" s="334" t="s">
        <v>1591</v>
      </c>
      <c r="E163" s="334" t="s">
        <v>1592</v>
      </c>
      <c r="F163" s="334" t="s">
        <v>1593</v>
      </c>
      <c r="G163" s="334" t="s">
        <v>1594</v>
      </c>
      <c r="H163" s="334" t="s">
        <v>1595</v>
      </c>
      <c r="I163" s="334" t="s">
        <v>1596</v>
      </c>
      <c r="J163" s="334" t="s">
        <v>1597</v>
      </c>
      <c r="K163" s="334" t="s">
        <v>1598</v>
      </c>
      <c r="L163" s="334" t="s">
        <v>1599</v>
      </c>
      <c r="M163" s="349"/>
      <c r="N163" s="316" t="s">
        <v>1611</v>
      </c>
    </row>
    <row r="164" spans="2:14" x14ac:dyDescent="0.25">
      <c r="C164" s="336"/>
      <c r="D164" s="336"/>
      <c r="E164" s="336"/>
      <c r="F164" s="336"/>
      <c r="G164" s="336"/>
      <c r="H164" s="336"/>
      <c r="I164" s="336"/>
      <c r="J164" s="336"/>
      <c r="K164" s="336"/>
      <c r="L164" s="336"/>
      <c r="M164" s="350"/>
    </row>
    <row r="165" spans="2:14" x14ac:dyDescent="0.25">
      <c r="B165" s="327" t="s">
        <v>1568</v>
      </c>
      <c r="C165" s="360">
        <v>3.0871627824708434E-3</v>
      </c>
      <c r="D165" s="360">
        <v>7.2152243413572917E-2</v>
      </c>
      <c r="E165" s="360">
        <v>9.4146493351931523E-2</v>
      </c>
      <c r="F165" s="360">
        <v>9.8463050701518371E-3</v>
      </c>
      <c r="G165" s="360">
        <v>0</v>
      </c>
      <c r="H165" s="360">
        <v>0</v>
      </c>
      <c r="I165" s="360">
        <v>0</v>
      </c>
      <c r="J165" s="360">
        <v>0</v>
      </c>
      <c r="K165" s="360">
        <v>0</v>
      </c>
      <c r="L165" s="360">
        <v>0</v>
      </c>
      <c r="M165" s="352"/>
    </row>
    <row r="166" spans="2:14" x14ac:dyDescent="0.25">
      <c r="B166" s="327" t="s">
        <v>1569</v>
      </c>
      <c r="C166" s="360">
        <v>4.2308342098308672E-3</v>
      </c>
      <c r="D166" s="360">
        <v>0</v>
      </c>
      <c r="E166" s="360">
        <v>4.206410187146651E-2</v>
      </c>
      <c r="F166" s="360">
        <v>0</v>
      </c>
      <c r="G166" s="360">
        <v>0</v>
      </c>
      <c r="H166" s="360">
        <v>0</v>
      </c>
      <c r="I166" s="360">
        <v>0</v>
      </c>
      <c r="J166" s="360">
        <v>0</v>
      </c>
      <c r="K166" s="360">
        <v>0</v>
      </c>
      <c r="L166" s="360">
        <v>0</v>
      </c>
      <c r="M166" s="352"/>
    </row>
    <row r="167" spans="2:14" x14ac:dyDescent="0.25">
      <c r="B167" s="327" t="s">
        <v>1570</v>
      </c>
      <c r="C167" s="360">
        <v>7.6705089512761381E-3</v>
      </c>
      <c r="D167" s="360">
        <v>9.3504013087706232E-3</v>
      </c>
      <c r="E167" s="360">
        <v>8.1821511010675529E-2</v>
      </c>
      <c r="F167" s="360">
        <v>0</v>
      </c>
      <c r="G167" s="360">
        <v>0</v>
      </c>
      <c r="H167" s="360">
        <v>0</v>
      </c>
      <c r="I167" s="360">
        <v>0</v>
      </c>
      <c r="J167" s="360">
        <v>0</v>
      </c>
      <c r="K167" s="360">
        <v>0</v>
      </c>
      <c r="L167" s="360">
        <v>0</v>
      </c>
      <c r="M167" s="352"/>
    </row>
    <row r="168" spans="2:14" x14ac:dyDescent="0.25">
      <c r="B168" s="327" t="s">
        <v>1571</v>
      </c>
      <c r="C168" s="360">
        <v>2.1199452907936074E-4</v>
      </c>
      <c r="D168" s="360">
        <v>0</v>
      </c>
      <c r="E168" s="360">
        <v>1.6205746724653768E-2</v>
      </c>
      <c r="F168" s="360">
        <v>0</v>
      </c>
      <c r="G168" s="360">
        <v>0</v>
      </c>
      <c r="H168" s="360">
        <v>0</v>
      </c>
      <c r="I168" s="360">
        <v>0</v>
      </c>
      <c r="J168" s="360">
        <v>0</v>
      </c>
      <c r="K168" s="360">
        <v>0</v>
      </c>
      <c r="L168" s="360">
        <v>0</v>
      </c>
      <c r="M168" s="352"/>
    </row>
    <row r="169" spans="2:14" x14ac:dyDescent="0.25">
      <c r="B169" s="327" t="s">
        <v>1572</v>
      </c>
      <c r="C169" s="360">
        <v>1.7243355292772876E-3</v>
      </c>
      <c r="D169" s="360">
        <v>0</v>
      </c>
      <c r="E169" s="360">
        <v>1.6291671827928872E-2</v>
      </c>
      <c r="F169" s="360">
        <v>0</v>
      </c>
      <c r="G169" s="360">
        <v>0</v>
      </c>
      <c r="H169" s="360">
        <v>0</v>
      </c>
      <c r="I169" s="360">
        <v>0</v>
      </c>
      <c r="J169" s="360">
        <v>0</v>
      </c>
      <c r="K169" s="360">
        <v>0</v>
      </c>
      <c r="L169" s="360">
        <v>0</v>
      </c>
      <c r="M169" s="352"/>
    </row>
    <row r="170" spans="2:14" x14ac:dyDescent="0.25">
      <c r="B170" s="327" t="s">
        <v>1573</v>
      </c>
      <c r="C170" s="360">
        <v>0</v>
      </c>
      <c r="D170" s="360">
        <v>0.11305492024305985</v>
      </c>
      <c r="E170" s="360">
        <v>2.2158966082968044E-2</v>
      </c>
      <c r="F170" s="360">
        <v>0</v>
      </c>
      <c r="G170" s="360">
        <v>0</v>
      </c>
      <c r="H170" s="360">
        <v>0</v>
      </c>
      <c r="I170" s="360">
        <v>0</v>
      </c>
      <c r="J170" s="360">
        <v>0</v>
      </c>
      <c r="K170" s="360">
        <v>0</v>
      </c>
      <c r="L170" s="360">
        <v>0</v>
      </c>
      <c r="M170" s="352"/>
    </row>
    <row r="171" spans="2:14" x14ac:dyDescent="0.25">
      <c r="B171" s="327" t="s">
        <v>1612</v>
      </c>
      <c r="C171" s="360">
        <v>4.8395255338509729E-3</v>
      </c>
      <c r="D171" s="360">
        <v>1.6791825104276317E-2</v>
      </c>
      <c r="E171" s="360">
        <v>3.3502073794475895E-2</v>
      </c>
      <c r="F171" s="360">
        <v>0</v>
      </c>
      <c r="G171" s="360">
        <v>0</v>
      </c>
      <c r="H171" s="360">
        <v>0</v>
      </c>
      <c r="I171" s="360">
        <v>0</v>
      </c>
      <c r="J171" s="360">
        <v>0</v>
      </c>
      <c r="K171" s="360">
        <v>0</v>
      </c>
      <c r="L171" s="360">
        <v>0</v>
      </c>
      <c r="M171" s="352"/>
    </row>
    <row r="172" spans="2:14" x14ac:dyDescent="0.25">
      <c r="B172" s="327" t="s">
        <v>1575</v>
      </c>
      <c r="C172" s="360">
        <v>0</v>
      </c>
      <c r="D172" s="360">
        <v>1.1946850151784228E-2</v>
      </c>
      <c r="E172" s="360">
        <v>0</v>
      </c>
      <c r="F172" s="360">
        <v>7.4876073151810774E-2</v>
      </c>
      <c r="G172" s="360">
        <v>0</v>
      </c>
      <c r="H172" s="360">
        <v>0</v>
      </c>
      <c r="I172" s="360">
        <v>0</v>
      </c>
      <c r="J172" s="360">
        <v>0</v>
      </c>
      <c r="K172" s="360">
        <v>0</v>
      </c>
      <c r="L172" s="360">
        <v>0</v>
      </c>
      <c r="M172" s="352"/>
    </row>
    <row r="173" spans="2:14" x14ac:dyDescent="0.25">
      <c r="B173" s="327" t="s">
        <v>1576</v>
      </c>
      <c r="C173" s="360">
        <v>1.1004425671823016E-3</v>
      </c>
      <c r="D173" s="360">
        <v>4.8301165482385174E-2</v>
      </c>
      <c r="E173" s="360">
        <v>2.540048604635705E-2</v>
      </c>
      <c r="F173" s="360">
        <v>1.5456233281243088E-2</v>
      </c>
      <c r="G173" s="360">
        <v>0</v>
      </c>
      <c r="H173" s="360">
        <v>0</v>
      </c>
      <c r="I173" s="360">
        <v>0</v>
      </c>
      <c r="J173" s="360">
        <v>0</v>
      </c>
      <c r="K173" s="360">
        <v>0</v>
      </c>
      <c r="L173" s="360">
        <v>0</v>
      </c>
      <c r="M173" s="352"/>
    </row>
    <row r="174" spans="2:14" x14ac:dyDescent="0.25">
      <c r="B174" s="327" t="s">
        <v>1577</v>
      </c>
      <c r="C174" s="360">
        <v>0</v>
      </c>
      <c r="D174" s="360">
        <v>0</v>
      </c>
      <c r="E174" s="360">
        <v>0</v>
      </c>
      <c r="F174" s="360">
        <v>0</v>
      </c>
      <c r="G174" s="360">
        <v>0</v>
      </c>
      <c r="H174" s="360">
        <v>0</v>
      </c>
      <c r="I174" s="360">
        <v>0</v>
      </c>
      <c r="J174" s="360">
        <v>0</v>
      </c>
      <c r="K174" s="360">
        <v>0</v>
      </c>
      <c r="L174" s="360">
        <v>0</v>
      </c>
      <c r="M174" s="352"/>
    </row>
    <row r="175" spans="2:14" x14ac:dyDescent="0.25">
      <c r="B175" s="327" t="s">
        <v>1578</v>
      </c>
      <c r="C175" s="360">
        <v>0</v>
      </c>
      <c r="D175" s="360">
        <v>1.1077093203920817E-2</v>
      </c>
      <c r="E175" s="360">
        <v>6.042090861948201E-2</v>
      </c>
      <c r="F175" s="360">
        <v>0</v>
      </c>
      <c r="G175" s="360">
        <v>0</v>
      </c>
      <c r="H175" s="360">
        <v>0</v>
      </c>
      <c r="I175" s="360">
        <v>0</v>
      </c>
      <c r="J175" s="360">
        <v>0</v>
      </c>
      <c r="K175" s="360">
        <v>0</v>
      </c>
      <c r="L175" s="360">
        <v>0</v>
      </c>
      <c r="M175" s="352"/>
    </row>
    <row r="176" spans="2:14" x14ac:dyDescent="0.25">
      <c r="B176" s="327" t="s">
        <v>876</v>
      </c>
      <c r="C176" s="360">
        <v>0</v>
      </c>
      <c r="D176" s="360">
        <v>0</v>
      </c>
      <c r="E176" s="360">
        <v>7.3682283825187277E-3</v>
      </c>
      <c r="F176" s="360">
        <v>0</v>
      </c>
      <c r="G176" s="360">
        <v>0</v>
      </c>
      <c r="H176" s="360">
        <v>0</v>
      </c>
      <c r="I176" s="360">
        <v>0</v>
      </c>
      <c r="J176" s="360">
        <v>0</v>
      </c>
      <c r="K176" s="360">
        <v>0</v>
      </c>
      <c r="L176" s="360">
        <v>0</v>
      </c>
      <c r="N176" s="353"/>
    </row>
    <row r="177" spans="2:14" x14ac:dyDescent="0.25">
      <c r="B177" s="19" t="s">
        <v>1579</v>
      </c>
      <c r="C177" s="361">
        <v>4.7046032364087172E-3</v>
      </c>
      <c r="D177" s="361">
        <v>6.0374416469465217E-2</v>
      </c>
      <c r="E177" s="361">
        <v>0.12982287806772475</v>
      </c>
      <c r="F177" s="361">
        <v>0</v>
      </c>
      <c r="G177" s="361">
        <v>0</v>
      </c>
      <c r="H177" s="361">
        <v>0</v>
      </c>
      <c r="I177" s="361">
        <v>0</v>
      </c>
      <c r="J177" s="361">
        <v>0</v>
      </c>
      <c r="K177" s="361">
        <v>0</v>
      </c>
      <c r="L177" s="361">
        <v>0</v>
      </c>
    </row>
    <row r="178" spans="2:14" x14ac:dyDescent="0.25">
      <c r="B178" s="355" t="s">
        <v>360</v>
      </c>
      <c r="C178" s="362">
        <v>2.7569407339376489E-2</v>
      </c>
      <c r="D178" s="362">
        <v>0.3430489153772352</v>
      </c>
      <c r="E178" s="362">
        <v>0.52920306578018261</v>
      </c>
      <c r="F178" s="362">
        <v>0.1001786115032057</v>
      </c>
      <c r="G178" s="362">
        <v>0</v>
      </c>
      <c r="H178" s="362">
        <v>0</v>
      </c>
      <c r="I178" s="362">
        <v>0</v>
      </c>
      <c r="J178" s="362">
        <v>0</v>
      </c>
      <c r="K178" s="362">
        <v>0</v>
      </c>
      <c r="L178" s="362">
        <v>0</v>
      </c>
    </row>
    <row r="179" spans="2:14" x14ac:dyDescent="0.25">
      <c r="N179" s="216" t="s">
        <v>1453</v>
      </c>
    </row>
  </sheetData>
  <mergeCells count="8">
    <mergeCell ref="C140:L140"/>
    <mergeCell ref="C162:L162"/>
    <mergeCell ref="C8:L8"/>
    <mergeCell ref="C30:L30"/>
    <mergeCell ref="C52:L52"/>
    <mergeCell ref="C74:L74"/>
    <mergeCell ref="C96:L96"/>
    <mergeCell ref="C118:L118"/>
  </mergeCells>
  <hyperlinks>
    <hyperlink ref="N179" location="'NTT Contents'!A1" display="To Contents" xr:uid="{5CD64097-6BB0-4DA8-9FCC-8C05A181EB87}"/>
  </hyperlinks>
  <pageMargins left="0.70866141732283472" right="0.70866141732283472" top="0.74803149606299213" bottom="0.74803149606299213" header="0.31496062992125984" footer="0.31496062992125984"/>
  <pageSetup paperSize="9" scale="35"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22B40-E959-430E-920C-FEA29D4A0CAE}">
  <sheetPr codeName="Sheet14">
    <tabColor rgb="FF243386"/>
    <pageSetUpPr fitToPage="1"/>
  </sheetPr>
  <dimension ref="A5:T113"/>
  <sheetViews>
    <sheetView zoomScale="70" zoomScaleNormal="70" workbookViewId="0"/>
  </sheetViews>
  <sheetFormatPr defaultColWidth="9.140625" defaultRowHeight="15" x14ac:dyDescent="0.25"/>
  <cols>
    <col min="1" max="1" width="4.7109375" style="19" customWidth="1"/>
    <col min="2" max="2" width="30.28515625" style="19" customWidth="1"/>
    <col min="3" max="3" width="25.85546875" style="19" customWidth="1"/>
    <col min="4" max="6" width="27.42578125" style="19" customWidth="1"/>
    <col min="7" max="12" width="15.7109375" style="19" customWidth="1"/>
    <col min="13" max="13" width="18" style="19" customWidth="1"/>
    <col min="14" max="14" width="15.7109375" style="19" customWidth="1"/>
    <col min="15" max="15" width="16.42578125" style="19" customWidth="1"/>
    <col min="16" max="16" width="15.5703125" style="19" customWidth="1"/>
    <col min="17" max="17" width="14.42578125" style="19" customWidth="1"/>
    <col min="18" max="16384" width="9.140625" style="19"/>
  </cols>
  <sheetData>
    <row r="5" spans="2:8" ht="15.75" hidden="1" x14ac:dyDescent="0.25">
      <c r="B5" s="363" t="s">
        <v>1619</v>
      </c>
    </row>
    <row r="6" spans="2:8" ht="3.75" hidden="1" customHeight="1" x14ac:dyDescent="0.25">
      <c r="B6" s="292"/>
    </row>
    <row r="7" spans="2:8" hidden="1" x14ac:dyDescent="0.25">
      <c r="B7" s="330" t="s">
        <v>1377</v>
      </c>
      <c r="C7" s="330"/>
      <c r="D7" s="364"/>
      <c r="E7" s="364"/>
      <c r="F7" s="364"/>
      <c r="G7" s="364"/>
      <c r="H7" s="364"/>
    </row>
    <row r="8" spans="2:8" hidden="1" x14ac:dyDescent="0.25">
      <c r="B8" s="226"/>
      <c r="C8" s="226"/>
      <c r="D8" s="226"/>
      <c r="E8" s="226"/>
      <c r="F8" s="226"/>
      <c r="G8" s="226"/>
    </row>
    <row r="9" spans="2:8" ht="30" hidden="1" x14ac:dyDescent="0.25">
      <c r="B9" s="226"/>
      <c r="C9" s="334" t="s">
        <v>1620</v>
      </c>
      <c r="D9" s="334" t="s">
        <v>1621</v>
      </c>
      <c r="E9" s="334" t="s">
        <v>1622</v>
      </c>
      <c r="F9" s="334" t="s">
        <v>1623</v>
      </c>
      <c r="G9" s="334" t="s">
        <v>1624</v>
      </c>
      <c r="H9" s="349"/>
    </row>
    <row r="10" spans="2:8" hidden="1" x14ac:dyDescent="0.25"/>
    <row r="11" spans="2:8" hidden="1" x14ac:dyDescent="0.25">
      <c r="B11" s="327" t="s">
        <v>1549</v>
      </c>
      <c r="C11" s="365"/>
      <c r="D11" s="365"/>
      <c r="E11" s="365"/>
      <c r="F11" s="365"/>
      <c r="G11" s="365"/>
      <c r="H11" s="365"/>
    </row>
    <row r="12" spans="2:8" hidden="1" x14ac:dyDescent="0.25">
      <c r="B12" s="327" t="s">
        <v>1550</v>
      </c>
      <c r="C12" s="365"/>
      <c r="D12" s="365"/>
      <c r="E12" s="365"/>
      <c r="F12" s="365"/>
      <c r="G12" s="365"/>
      <c r="H12" s="365"/>
    </row>
    <row r="13" spans="2:8" hidden="1" x14ac:dyDescent="0.25">
      <c r="B13" s="327" t="s">
        <v>1551</v>
      </c>
      <c r="C13" s="365"/>
      <c r="D13" s="365"/>
      <c r="E13" s="365"/>
      <c r="F13" s="365"/>
      <c r="G13" s="365"/>
      <c r="H13" s="365"/>
    </row>
    <row r="14" spans="2:8" hidden="1" x14ac:dyDescent="0.25">
      <c r="B14" s="327" t="s">
        <v>1552</v>
      </c>
      <c r="C14" s="365"/>
      <c r="D14" s="365"/>
      <c r="E14" s="365"/>
      <c r="F14" s="365"/>
      <c r="G14" s="365"/>
      <c r="H14" s="365"/>
    </row>
    <row r="15" spans="2:8" hidden="1" x14ac:dyDescent="0.25">
      <c r="B15" s="327" t="s">
        <v>1553</v>
      </c>
      <c r="C15" s="365"/>
      <c r="D15" s="365"/>
      <c r="E15" s="365"/>
      <c r="F15" s="365"/>
      <c r="G15" s="365"/>
      <c r="H15" s="365"/>
    </row>
    <row r="16" spans="2:8" ht="30" hidden="1" x14ac:dyDescent="0.25">
      <c r="B16" s="327" t="s">
        <v>1554</v>
      </c>
      <c r="C16" s="365"/>
      <c r="D16" s="365"/>
      <c r="E16" s="365"/>
      <c r="F16" s="365"/>
      <c r="G16" s="365"/>
      <c r="H16" s="365"/>
    </row>
    <row r="17" spans="1:8" hidden="1" x14ac:dyDescent="0.25">
      <c r="B17" s="327" t="s">
        <v>1555</v>
      </c>
      <c r="C17" s="365"/>
      <c r="D17" s="365"/>
      <c r="E17" s="365"/>
      <c r="F17" s="365"/>
      <c r="G17" s="365"/>
      <c r="H17" s="365"/>
    </row>
    <row r="18" spans="1:8" hidden="1" x14ac:dyDescent="0.25">
      <c r="B18" s="327" t="s">
        <v>1600</v>
      </c>
      <c r="C18" s="365"/>
      <c r="D18" s="365"/>
      <c r="E18" s="365"/>
      <c r="F18" s="365"/>
      <c r="G18" s="365"/>
      <c r="H18" s="365"/>
    </row>
    <row r="19" spans="1:8" ht="30" hidden="1" x14ac:dyDescent="0.25">
      <c r="B19" s="327" t="s">
        <v>1601</v>
      </c>
      <c r="C19" s="365"/>
      <c r="D19" s="365"/>
      <c r="E19" s="365"/>
      <c r="F19" s="365"/>
      <c r="G19" s="365"/>
      <c r="H19" s="365"/>
    </row>
    <row r="20" spans="1:8" hidden="1" x14ac:dyDescent="0.25">
      <c r="B20" s="327" t="s">
        <v>358</v>
      </c>
      <c r="C20" s="365"/>
      <c r="D20" s="365"/>
      <c r="E20" s="365"/>
      <c r="F20" s="365"/>
      <c r="G20" s="365"/>
      <c r="H20" s="365"/>
    </row>
    <row r="21" spans="1:8" hidden="1" x14ac:dyDescent="0.25">
      <c r="C21" s="365"/>
      <c r="D21" s="365"/>
      <c r="E21" s="365"/>
      <c r="F21" s="365"/>
      <c r="G21" s="365"/>
      <c r="H21" s="365"/>
    </row>
    <row r="22" spans="1:8" hidden="1" x14ac:dyDescent="0.25">
      <c r="B22" s="355" t="s">
        <v>360</v>
      </c>
      <c r="C22" s="311"/>
      <c r="D22" s="311"/>
      <c r="E22" s="311"/>
      <c r="F22" s="311"/>
      <c r="G22" s="311"/>
      <c r="H22" s="314"/>
    </row>
    <row r="23" spans="1:8" hidden="1" x14ac:dyDescent="0.25"/>
    <row r="24" spans="1:8" hidden="1" x14ac:dyDescent="0.25">
      <c r="A24" s="232"/>
      <c r="B24" s="232"/>
      <c r="C24" s="232"/>
      <c r="D24" s="232"/>
      <c r="E24" s="232"/>
      <c r="F24" s="232"/>
      <c r="G24" s="232"/>
      <c r="H24" s="232"/>
    </row>
    <row r="25" spans="1:8" hidden="1" x14ac:dyDescent="0.25">
      <c r="A25" s="232"/>
      <c r="B25" s="270" t="s">
        <v>1625</v>
      </c>
      <c r="C25" s="232"/>
      <c r="D25" s="232"/>
      <c r="E25" s="232"/>
      <c r="F25" s="232"/>
      <c r="G25" s="232"/>
      <c r="H25" s="232"/>
    </row>
    <row r="26" spans="1:8" hidden="1" x14ac:dyDescent="0.25">
      <c r="A26" s="232"/>
      <c r="B26" s="232"/>
      <c r="C26" s="232"/>
      <c r="D26" s="232"/>
      <c r="E26" s="232"/>
      <c r="F26" s="232"/>
      <c r="G26" s="232"/>
      <c r="H26" s="232"/>
    </row>
    <row r="27" spans="1:8" ht="15.75" hidden="1" x14ac:dyDescent="0.25">
      <c r="A27" s="232"/>
      <c r="B27" s="306" t="s">
        <v>1626</v>
      </c>
      <c r="C27" s="232"/>
      <c r="D27" s="232"/>
      <c r="E27" s="232"/>
      <c r="F27" s="232"/>
      <c r="G27" s="232"/>
      <c r="H27" s="232"/>
    </row>
    <row r="28" spans="1:8" ht="6" hidden="1" customHeight="1" x14ac:dyDescent="0.25">
      <c r="A28" s="232"/>
      <c r="B28" s="306"/>
      <c r="C28" s="232"/>
      <c r="D28" s="232"/>
      <c r="E28" s="232"/>
      <c r="F28" s="232"/>
      <c r="G28" s="232"/>
      <c r="H28" s="232"/>
    </row>
    <row r="29" spans="1:8" hidden="1" x14ac:dyDescent="0.25">
      <c r="A29" s="232"/>
      <c r="B29" s="341" t="s">
        <v>1377</v>
      </c>
      <c r="C29" s="341"/>
      <c r="D29" s="366"/>
      <c r="E29" s="366"/>
      <c r="F29" s="366"/>
      <c r="G29" s="366"/>
      <c r="H29" s="366"/>
    </row>
    <row r="30" spans="1:8" hidden="1" x14ac:dyDescent="0.25">
      <c r="A30" s="232"/>
      <c r="B30" s="238"/>
      <c r="C30" s="238"/>
      <c r="D30" s="238"/>
      <c r="E30" s="238"/>
      <c r="F30" s="238"/>
      <c r="G30" s="238"/>
      <c r="H30" s="232"/>
    </row>
    <row r="31" spans="1:8" hidden="1" x14ac:dyDescent="0.25">
      <c r="A31" s="232"/>
      <c r="B31" s="238"/>
      <c r="C31" s="347" t="s">
        <v>1627</v>
      </c>
      <c r="D31" s="347" t="s">
        <v>1628</v>
      </c>
      <c r="E31" s="347" t="s">
        <v>1629</v>
      </c>
      <c r="F31" s="347" t="s">
        <v>1630</v>
      </c>
      <c r="G31" s="347" t="s">
        <v>1631</v>
      </c>
      <c r="H31" s="335"/>
    </row>
    <row r="32" spans="1:8" hidden="1" x14ac:dyDescent="0.25">
      <c r="A32" s="232"/>
      <c r="B32" s="232"/>
      <c r="C32" s="232"/>
      <c r="D32" s="232"/>
      <c r="E32" s="232"/>
      <c r="F32" s="232"/>
      <c r="G32" s="232"/>
      <c r="H32" s="232"/>
    </row>
    <row r="33" spans="1:8" hidden="1" x14ac:dyDescent="0.25">
      <c r="A33" s="232"/>
      <c r="B33" s="348" t="s">
        <v>1549</v>
      </c>
      <c r="C33" s="343" t="s">
        <v>1632</v>
      </c>
      <c r="D33" s="343" t="s">
        <v>1632</v>
      </c>
      <c r="E33" s="343" t="s">
        <v>1632</v>
      </c>
      <c r="F33" s="343" t="s">
        <v>1632</v>
      </c>
      <c r="G33" s="343" t="s">
        <v>1632</v>
      </c>
      <c r="H33" s="343"/>
    </row>
    <row r="34" spans="1:8" hidden="1" x14ac:dyDescent="0.25">
      <c r="A34" s="232"/>
      <c r="B34" s="348" t="s">
        <v>1550</v>
      </c>
      <c r="C34" s="343" t="s">
        <v>1632</v>
      </c>
      <c r="D34" s="343" t="s">
        <v>1632</v>
      </c>
      <c r="E34" s="343" t="s">
        <v>1632</v>
      </c>
      <c r="F34" s="343" t="s">
        <v>1632</v>
      </c>
      <c r="G34" s="343" t="s">
        <v>1632</v>
      </c>
      <c r="H34" s="343"/>
    </row>
    <row r="35" spans="1:8" hidden="1" x14ac:dyDescent="0.25">
      <c r="A35" s="232"/>
      <c r="B35" s="348" t="s">
        <v>1551</v>
      </c>
      <c r="C35" s="343" t="s">
        <v>1632</v>
      </c>
      <c r="D35" s="343" t="s">
        <v>1632</v>
      </c>
      <c r="E35" s="343" t="s">
        <v>1632</v>
      </c>
      <c r="F35" s="343" t="s">
        <v>1632</v>
      </c>
      <c r="G35" s="343" t="s">
        <v>1632</v>
      </c>
      <c r="H35" s="343"/>
    </row>
    <row r="36" spans="1:8" hidden="1" x14ac:dyDescent="0.25">
      <c r="A36" s="232"/>
      <c r="B36" s="348" t="s">
        <v>1552</v>
      </c>
      <c r="C36" s="343" t="s">
        <v>1632</v>
      </c>
      <c r="D36" s="343" t="s">
        <v>1632</v>
      </c>
      <c r="E36" s="343" t="s">
        <v>1632</v>
      </c>
      <c r="F36" s="343" t="s">
        <v>1632</v>
      </c>
      <c r="G36" s="343" t="s">
        <v>1632</v>
      </c>
      <c r="H36" s="343"/>
    </row>
    <row r="37" spans="1:8" hidden="1" x14ac:dyDescent="0.25">
      <c r="A37" s="232"/>
      <c r="B37" s="348" t="s">
        <v>1553</v>
      </c>
      <c r="C37" s="343" t="s">
        <v>1632</v>
      </c>
      <c r="D37" s="343" t="s">
        <v>1632</v>
      </c>
      <c r="E37" s="343" t="s">
        <v>1632</v>
      </c>
      <c r="F37" s="343" t="s">
        <v>1632</v>
      </c>
      <c r="G37" s="343" t="s">
        <v>1632</v>
      </c>
      <c r="H37" s="343"/>
    </row>
    <row r="38" spans="1:8" ht="30" hidden="1" x14ac:dyDescent="0.25">
      <c r="A38" s="232"/>
      <c r="B38" s="348" t="s">
        <v>1554</v>
      </c>
      <c r="C38" s="343" t="s">
        <v>1632</v>
      </c>
      <c r="D38" s="343" t="s">
        <v>1632</v>
      </c>
      <c r="E38" s="343" t="s">
        <v>1632</v>
      </c>
      <c r="F38" s="343" t="s">
        <v>1632</v>
      </c>
      <c r="G38" s="343" t="s">
        <v>1632</v>
      </c>
      <c r="H38" s="343"/>
    </row>
    <row r="39" spans="1:8" hidden="1" x14ac:dyDescent="0.25">
      <c r="A39" s="232"/>
      <c r="B39" s="348" t="s">
        <v>1555</v>
      </c>
      <c r="C39" s="343" t="s">
        <v>1632</v>
      </c>
      <c r="D39" s="343" t="s">
        <v>1632</v>
      </c>
      <c r="E39" s="343" t="s">
        <v>1632</v>
      </c>
      <c r="F39" s="343" t="s">
        <v>1632</v>
      </c>
      <c r="G39" s="343" t="s">
        <v>1632</v>
      </c>
      <c r="H39" s="343"/>
    </row>
    <row r="40" spans="1:8" hidden="1" x14ac:dyDescent="0.25">
      <c r="A40" s="232"/>
      <c r="B40" s="348" t="s">
        <v>1600</v>
      </c>
      <c r="C40" s="343" t="s">
        <v>1632</v>
      </c>
      <c r="D40" s="343" t="s">
        <v>1632</v>
      </c>
      <c r="E40" s="343" t="s">
        <v>1632</v>
      </c>
      <c r="F40" s="343" t="s">
        <v>1632</v>
      </c>
      <c r="G40" s="343" t="s">
        <v>1632</v>
      </c>
      <c r="H40" s="343"/>
    </row>
    <row r="41" spans="1:8" ht="30" hidden="1" x14ac:dyDescent="0.25">
      <c r="A41" s="232"/>
      <c r="B41" s="348" t="s">
        <v>1601</v>
      </c>
      <c r="C41" s="343" t="s">
        <v>1632</v>
      </c>
      <c r="D41" s="343" t="s">
        <v>1632</v>
      </c>
      <c r="E41" s="343" t="s">
        <v>1632</v>
      </c>
      <c r="F41" s="343" t="s">
        <v>1632</v>
      </c>
      <c r="G41" s="343" t="s">
        <v>1632</v>
      </c>
      <c r="H41" s="343"/>
    </row>
    <row r="42" spans="1:8" hidden="1" x14ac:dyDescent="0.25">
      <c r="A42" s="232"/>
      <c r="B42" s="348" t="s">
        <v>358</v>
      </c>
      <c r="C42" s="343" t="s">
        <v>1632</v>
      </c>
      <c r="D42" s="343" t="s">
        <v>1632</v>
      </c>
      <c r="E42" s="343" t="s">
        <v>1632</v>
      </c>
      <c r="F42" s="343" t="s">
        <v>1632</v>
      </c>
      <c r="G42" s="343" t="s">
        <v>1632</v>
      </c>
      <c r="H42" s="343"/>
    </row>
    <row r="43" spans="1:8" hidden="1" x14ac:dyDescent="0.25">
      <c r="A43" s="232"/>
      <c r="B43" s="232"/>
      <c r="C43" s="367"/>
      <c r="D43" s="367"/>
      <c r="E43" s="367"/>
      <c r="F43" s="367"/>
      <c r="G43" s="367"/>
      <c r="H43" s="367"/>
    </row>
    <row r="44" spans="1:8" hidden="1" x14ac:dyDescent="0.25">
      <c r="A44" s="232"/>
      <c r="B44" s="368" t="s">
        <v>360</v>
      </c>
      <c r="C44" s="369" t="s">
        <v>1632</v>
      </c>
      <c r="D44" s="369" t="s">
        <v>1632</v>
      </c>
      <c r="E44" s="369" t="s">
        <v>1632</v>
      </c>
      <c r="F44" s="369" t="s">
        <v>1632</v>
      </c>
      <c r="G44" s="369" t="s">
        <v>1632</v>
      </c>
      <c r="H44" s="370"/>
    </row>
    <row r="45" spans="1:8" hidden="1" x14ac:dyDescent="0.25">
      <c r="A45" s="232"/>
      <c r="B45" s="232"/>
      <c r="C45" s="232"/>
      <c r="D45" s="232"/>
      <c r="E45" s="232"/>
      <c r="F45" s="232"/>
      <c r="G45" s="232"/>
      <c r="H45" s="232"/>
    </row>
    <row r="46" spans="1:8" hidden="1" x14ac:dyDescent="0.25">
      <c r="A46" s="232"/>
      <c r="B46" s="232"/>
      <c r="C46" s="232"/>
      <c r="D46" s="232"/>
      <c r="E46" s="232"/>
      <c r="F46" s="232"/>
      <c r="G46" s="232"/>
      <c r="H46" s="232"/>
    </row>
    <row r="47" spans="1:8" hidden="1" x14ac:dyDescent="0.25">
      <c r="A47" s="232"/>
      <c r="B47" s="232"/>
      <c r="C47" s="232"/>
      <c r="D47" s="232"/>
      <c r="E47" s="232"/>
      <c r="F47" s="232"/>
      <c r="G47" s="232"/>
      <c r="H47" s="232"/>
    </row>
    <row r="48" spans="1:8" hidden="1" x14ac:dyDescent="0.25">
      <c r="A48" s="232"/>
      <c r="B48" s="232"/>
      <c r="C48" s="232"/>
      <c r="D48" s="232"/>
      <c r="E48" s="232"/>
      <c r="F48" s="232"/>
      <c r="G48" s="232"/>
      <c r="H48" s="232"/>
    </row>
    <row r="49" spans="1:8" ht="15.75" hidden="1" x14ac:dyDescent="0.25">
      <c r="A49" s="232"/>
      <c r="B49" s="306" t="s">
        <v>1633</v>
      </c>
      <c r="C49" s="232"/>
      <c r="D49" s="232"/>
      <c r="E49" s="232"/>
      <c r="F49" s="232"/>
      <c r="G49" s="232"/>
      <c r="H49" s="232"/>
    </row>
    <row r="50" spans="1:8" ht="6" hidden="1" customHeight="1" x14ac:dyDescent="0.25">
      <c r="A50" s="232"/>
      <c r="B50" s="306"/>
      <c r="C50" s="232"/>
      <c r="D50" s="232"/>
      <c r="E50" s="232"/>
      <c r="F50" s="232"/>
      <c r="G50" s="232"/>
      <c r="H50" s="232"/>
    </row>
    <row r="51" spans="1:8" hidden="1" x14ac:dyDescent="0.25">
      <c r="A51" s="232"/>
      <c r="B51" s="341" t="s">
        <v>1377</v>
      </c>
      <c r="C51" s="341"/>
      <c r="D51" s="366"/>
      <c r="E51" s="366"/>
      <c r="F51" s="366"/>
      <c r="G51" s="366"/>
      <c r="H51" s="366"/>
    </row>
    <row r="52" spans="1:8" hidden="1" x14ac:dyDescent="0.25">
      <c r="A52" s="232"/>
      <c r="B52" s="238"/>
      <c r="C52" s="238"/>
      <c r="D52" s="238"/>
      <c r="E52" s="238"/>
      <c r="F52" s="238"/>
      <c r="G52" s="238"/>
      <c r="H52" s="232"/>
    </row>
    <row r="53" spans="1:8" hidden="1" x14ac:dyDescent="0.25">
      <c r="A53" s="232"/>
      <c r="B53" s="238"/>
      <c r="C53" s="347" t="s">
        <v>1634</v>
      </c>
      <c r="D53" s="347" t="s">
        <v>1635</v>
      </c>
      <c r="E53" s="347" t="s">
        <v>1636</v>
      </c>
      <c r="F53" s="347" t="s">
        <v>1637</v>
      </c>
      <c r="G53" s="347" t="s">
        <v>1638</v>
      </c>
      <c r="H53" s="335"/>
    </row>
    <row r="54" spans="1:8" hidden="1" x14ac:dyDescent="0.25">
      <c r="A54" s="232"/>
      <c r="B54" s="232"/>
      <c r="C54" s="232"/>
      <c r="D54" s="232"/>
      <c r="E54" s="232"/>
      <c r="F54" s="232"/>
      <c r="G54" s="232"/>
      <c r="H54" s="232"/>
    </row>
    <row r="55" spans="1:8" hidden="1" x14ac:dyDescent="0.25">
      <c r="A55" s="232"/>
      <c r="B55" s="348" t="s">
        <v>1549</v>
      </c>
      <c r="C55" s="343" t="s">
        <v>1632</v>
      </c>
      <c r="D55" s="343" t="s">
        <v>1632</v>
      </c>
      <c r="E55" s="343" t="s">
        <v>1632</v>
      </c>
      <c r="F55" s="343" t="s">
        <v>1632</v>
      </c>
      <c r="G55" s="343" t="s">
        <v>1632</v>
      </c>
      <c r="H55" s="343"/>
    </row>
    <row r="56" spans="1:8" hidden="1" x14ac:dyDescent="0.25">
      <c r="A56" s="232"/>
      <c r="B56" s="348" t="s">
        <v>1550</v>
      </c>
      <c r="C56" s="343" t="s">
        <v>1632</v>
      </c>
      <c r="D56" s="343" t="s">
        <v>1632</v>
      </c>
      <c r="E56" s="343" t="s">
        <v>1632</v>
      </c>
      <c r="F56" s="343" t="s">
        <v>1632</v>
      </c>
      <c r="G56" s="343" t="s">
        <v>1632</v>
      </c>
      <c r="H56" s="343"/>
    </row>
    <row r="57" spans="1:8" hidden="1" x14ac:dyDescent="0.25">
      <c r="A57" s="232"/>
      <c r="B57" s="348" t="s">
        <v>1551</v>
      </c>
      <c r="C57" s="343" t="s">
        <v>1632</v>
      </c>
      <c r="D57" s="343" t="s">
        <v>1632</v>
      </c>
      <c r="E57" s="343" t="s">
        <v>1632</v>
      </c>
      <c r="F57" s="343" t="s">
        <v>1632</v>
      </c>
      <c r="G57" s="343" t="s">
        <v>1632</v>
      </c>
      <c r="H57" s="343"/>
    </row>
    <row r="58" spans="1:8" hidden="1" x14ac:dyDescent="0.25">
      <c r="A58" s="232"/>
      <c r="B58" s="348" t="s">
        <v>1552</v>
      </c>
      <c r="C58" s="343" t="s">
        <v>1632</v>
      </c>
      <c r="D58" s="343" t="s">
        <v>1632</v>
      </c>
      <c r="E58" s="343" t="s">
        <v>1632</v>
      </c>
      <c r="F58" s="343" t="s">
        <v>1632</v>
      </c>
      <c r="G58" s="343" t="s">
        <v>1632</v>
      </c>
      <c r="H58" s="343"/>
    </row>
    <row r="59" spans="1:8" hidden="1" x14ac:dyDescent="0.25">
      <c r="A59" s="232"/>
      <c r="B59" s="348" t="s">
        <v>1553</v>
      </c>
      <c r="C59" s="343" t="s">
        <v>1632</v>
      </c>
      <c r="D59" s="343" t="s">
        <v>1632</v>
      </c>
      <c r="E59" s="343" t="s">
        <v>1632</v>
      </c>
      <c r="F59" s="343" t="s">
        <v>1632</v>
      </c>
      <c r="G59" s="343" t="s">
        <v>1632</v>
      </c>
      <c r="H59" s="343"/>
    </row>
    <row r="60" spans="1:8" ht="30" hidden="1" x14ac:dyDescent="0.25">
      <c r="A60" s="232"/>
      <c r="B60" s="348" t="s">
        <v>1554</v>
      </c>
      <c r="C60" s="343" t="s">
        <v>1632</v>
      </c>
      <c r="D60" s="343" t="s">
        <v>1632</v>
      </c>
      <c r="E60" s="343" t="s">
        <v>1632</v>
      </c>
      <c r="F60" s="343" t="s">
        <v>1632</v>
      </c>
      <c r="G60" s="343" t="s">
        <v>1632</v>
      </c>
      <c r="H60" s="343"/>
    </row>
    <row r="61" spans="1:8" hidden="1" x14ac:dyDescent="0.25">
      <c r="A61" s="232"/>
      <c r="B61" s="348" t="s">
        <v>1555</v>
      </c>
      <c r="C61" s="343" t="s">
        <v>1632</v>
      </c>
      <c r="D61" s="343" t="s">
        <v>1632</v>
      </c>
      <c r="E61" s="343" t="s">
        <v>1632</v>
      </c>
      <c r="F61" s="343" t="s">
        <v>1632</v>
      </c>
      <c r="G61" s="343" t="s">
        <v>1632</v>
      </c>
      <c r="H61" s="343"/>
    </row>
    <row r="62" spans="1:8" hidden="1" x14ac:dyDescent="0.25">
      <c r="A62" s="232"/>
      <c r="B62" s="348" t="s">
        <v>1600</v>
      </c>
      <c r="C62" s="343" t="s">
        <v>1632</v>
      </c>
      <c r="D62" s="343" t="s">
        <v>1632</v>
      </c>
      <c r="E62" s="343" t="s">
        <v>1632</v>
      </c>
      <c r="F62" s="343" t="s">
        <v>1632</v>
      </c>
      <c r="G62" s="343" t="s">
        <v>1632</v>
      </c>
      <c r="H62" s="343"/>
    </row>
    <row r="63" spans="1:8" ht="30" hidden="1" x14ac:dyDescent="0.25">
      <c r="A63" s="232"/>
      <c r="B63" s="348" t="s">
        <v>1601</v>
      </c>
      <c r="C63" s="343" t="s">
        <v>1632</v>
      </c>
      <c r="D63" s="343" t="s">
        <v>1632</v>
      </c>
      <c r="E63" s="343" t="s">
        <v>1632</v>
      </c>
      <c r="F63" s="343" t="s">
        <v>1632</v>
      </c>
      <c r="G63" s="343" t="s">
        <v>1632</v>
      </c>
      <c r="H63" s="343"/>
    </row>
    <row r="64" spans="1:8" hidden="1" x14ac:dyDescent="0.25">
      <c r="A64" s="232"/>
      <c r="B64" s="348" t="s">
        <v>358</v>
      </c>
      <c r="C64" s="343" t="s">
        <v>1632</v>
      </c>
      <c r="D64" s="343" t="s">
        <v>1632</v>
      </c>
      <c r="E64" s="343" t="s">
        <v>1632</v>
      </c>
      <c r="F64" s="343" t="s">
        <v>1632</v>
      </c>
      <c r="G64" s="343" t="s">
        <v>1632</v>
      </c>
      <c r="H64" s="343"/>
    </row>
    <row r="65" spans="1:8" hidden="1" x14ac:dyDescent="0.25">
      <c r="A65" s="232"/>
      <c r="B65" s="232"/>
      <c r="C65" s="367"/>
      <c r="D65" s="367"/>
      <c r="E65" s="367"/>
      <c r="F65" s="367"/>
      <c r="G65" s="367"/>
      <c r="H65" s="367"/>
    </row>
    <row r="66" spans="1:8" hidden="1" x14ac:dyDescent="0.25">
      <c r="A66" s="232"/>
      <c r="B66" s="368" t="s">
        <v>360</v>
      </c>
      <c r="C66" s="369" t="s">
        <v>1632</v>
      </c>
      <c r="D66" s="369" t="s">
        <v>1632</v>
      </c>
      <c r="E66" s="369" t="s">
        <v>1632</v>
      </c>
      <c r="F66" s="369" t="s">
        <v>1632</v>
      </c>
      <c r="G66" s="369" t="s">
        <v>1632</v>
      </c>
      <c r="H66" s="370"/>
    </row>
    <row r="67" spans="1:8" hidden="1" x14ac:dyDescent="0.25">
      <c r="A67" s="232"/>
      <c r="B67" s="232"/>
      <c r="C67" s="232"/>
      <c r="D67" s="232"/>
      <c r="E67" s="232"/>
      <c r="F67" s="232"/>
      <c r="G67" s="232"/>
      <c r="H67" s="232"/>
    </row>
    <row r="68" spans="1:8" hidden="1" x14ac:dyDescent="0.25">
      <c r="A68" s="232"/>
      <c r="B68" s="232"/>
      <c r="C68" s="232"/>
      <c r="D68" s="232"/>
      <c r="E68" s="232"/>
      <c r="F68" s="232"/>
      <c r="G68" s="232"/>
      <c r="H68" s="232"/>
    </row>
    <row r="69" spans="1:8" hidden="1" x14ac:dyDescent="0.25">
      <c r="A69" s="232"/>
      <c r="B69" s="232"/>
      <c r="C69" s="232"/>
      <c r="D69" s="232"/>
      <c r="E69" s="232"/>
      <c r="F69" s="232"/>
      <c r="G69" s="232"/>
      <c r="H69" s="232"/>
    </row>
    <row r="70" spans="1:8" hidden="1" x14ac:dyDescent="0.25">
      <c r="A70" s="232"/>
      <c r="B70" s="232"/>
      <c r="C70" s="232"/>
      <c r="D70" s="232"/>
      <c r="E70" s="232"/>
      <c r="F70" s="232"/>
      <c r="G70" s="232"/>
      <c r="H70" s="232"/>
    </row>
    <row r="71" spans="1:8" ht="15.75" x14ac:dyDescent="0.25">
      <c r="B71" s="363" t="s">
        <v>1639</v>
      </c>
    </row>
    <row r="72" spans="1:8" ht="15.75" x14ac:dyDescent="0.25">
      <c r="B72" s="292"/>
    </row>
    <row r="73" spans="1:8" x14ac:dyDescent="0.25">
      <c r="B73" s="330" t="s">
        <v>1640</v>
      </c>
      <c r="C73" s="330"/>
      <c r="D73" s="364"/>
      <c r="E73" s="364"/>
      <c r="F73" s="364"/>
      <c r="G73" s="364"/>
      <c r="H73" s="364"/>
    </row>
    <row r="74" spans="1:8" x14ac:dyDescent="0.25">
      <c r="B74" s="226"/>
      <c r="C74" s="226"/>
      <c r="D74" s="226"/>
      <c r="E74" s="226"/>
      <c r="F74" s="226"/>
      <c r="G74" s="226"/>
      <c r="H74" s="226"/>
    </row>
    <row r="75" spans="1:8" x14ac:dyDescent="0.25">
      <c r="B75" s="226"/>
      <c r="C75" s="334" t="s">
        <v>1641</v>
      </c>
      <c r="D75" s="334" t="s">
        <v>1642</v>
      </c>
      <c r="E75" s="334" t="s">
        <v>1643</v>
      </c>
      <c r="F75" s="334" t="s">
        <v>1644</v>
      </c>
      <c r="G75" s="334" t="s">
        <v>1645</v>
      </c>
      <c r="H75" s="371" t="s">
        <v>360</v>
      </c>
    </row>
    <row r="77" spans="1:8" x14ac:dyDescent="0.25">
      <c r="B77" s="327" t="s">
        <v>1568</v>
      </c>
      <c r="C77" s="486">
        <v>0</v>
      </c>
      <c r="D77" s="486">
        <v>2.60498528270359</v>
      </c>
      <c r="E77" s="486">
        <v>0</v>
      </c>
      <c r="F77" s="486">
        <v>0.17264555162799999</v>
      </c>
      <c r="G77" s="486">
        <v>0</v>
      </c>
      <c r="H77" s="486">
        <v>2.7776308343315899</v>
      </c>
    </row>
    <row r="78" spans="1:8" x14ac:dyDescent="0.25">
      <c r="B78" s="327" t="s">
        <v>1569</v>
      </c>
      <c r="C78" s="486">
        <v>0</v>
      </c>
      <c r="D78" s="486">
        <v>0.71745053968842698</v>
      </c>
      <c r="E78" s="486">
        <v>0</v>
      </c>
      <c r="F78" s="486">
        <v>0</v>
      </c>
      <c r="G78" s="486">
        <v>0</v>
      </c>
      <c r="H78" s="486">
        <v>0.71745053968842698</v>
      </c>
    </row>
    <row r="79" spans="1:8" x14ac:dyDescent="0.25">
      <c r="B79" s="327" t="s">
        <v>1570</v>
      </c>
      <c r="C79" s="486">
        <v>0</v>
      </c>
      <c r="D79" s="486">
        <v>1.4102025025199598</v>
      </c>
      <c r="E79" s="486">
        <v>0.12159675</v>
      </c>
      <c r="F79" s="486">
        <v>0</v>
      </c>
      <c r="G79" s="486">
        <v>0</v>
      </c>
      <c r="H79" s="486">
        <v>1.5317992525199597</v>
      </c>
    </row>
    <row r="80" spans="1:8" x14ac:dyDescent="0.25">
      <c r="B80" s="327" t="s">
        <v>1646</v>
      </c>
      <c r="C80" s="486">
        <v>0</v>
      </c>
      <c r="D80" s="486">
        <v>8.5415245624484298E-2</v>
      </c>
      <c r="E80" s="486">
        <v>0.16901684392999999</v>
      </c>
      <c r="F80" s="486">
        <v>0</v>
      </c>
      <c r="G80" s="486">
        <v>0</v>
      </c>
      <c r="H80" s="486">
        <v>0.25443208955448426</v>
      </c>
    </row>
    <row r="81" spans="2:20" x14ac:dyDescent="0.25">
      <c r="B81" s="327" t="s">
        <v>1572</v>
      </c>
      <c r="C81" s="486">
        <v>0</v>
      </c>
      <c r="D81" s="486">
        <v>0.27920103785778899</v>
      </c>
      <c r="E81" s="486">
        <v>0</v>
      </c>
      <c r="F81" s="486">
        <v>0</v>
      </c>
      <c r="G81" s="486">
        <v>0</v>
      </c>
      <c r="H81" s="486">
        <v>0.27920103785778899</v>
      </c>
    </row>
    <row r="82" spans="2:20" x14ac:dyDescent="0.25">
      <c r="B82" s="327" t="s">
        <v>1573</v>
      </c>
      <c r="C82" s="486">
        <v>3.4047090000000002E-2</v>
      </c>
      <c r="D82" s="486">
        <v>2.0614148315290102</v>
      </c>
      <c r="E82" s="486">
        <v>0</v>
      </c>
      <c r="F82" s="486">
        <v>0</v>
      </c>
      <c r="G82" s="486">
        <v>0</v>
      </c>
      <c r="H82" s="486">
        <v>2.0954619215290102</v>
      </c>
    </row>
    <row r="83" spans="2:20" x14ac:dyDescent="0.25">
      <c r="B83" s="327" t="s">
        <v>1574</v>
      </c>
      <c r="C83" s="486">
        <v>0</v>
      </c>
      <c r="D83" s="486">
        <v>0.85442401399107304</v>
      </c>
      <c r="E83" s="486">
        <v>0</v>
      </c>
      <c r="F83" s="486">
        <v>0</v>
      </c>
      <c r="G83" s="486">
        <v>0</v>
      </c>
      <c r="H83" s="486">
        <v>0.85442401399107304</v>
      </c>
    </row>
    <row r="84" spans="2:20" x14ac:dyDescent="0.25">
      <c r="B84" s="327" t="s">
        <v>1575</v>
      </c>
      <c r="C84" s="486">
        <v>0</v>
      </c>
      <c r="D84" s="486">
        <v>1.1603834812123002</v>
      </c>
      <c r="E84" s="486">
        <v>0</v>
      </c>
      <c r="F84" s="486">
        <v>0.18514496</v>
      </c>
      <c r="G84" s="486">
        <v>0</v>
      </c>
      <c r="H84" s="486">
        <v>1.3455284412123001</v>
      </c>
    </row>
    <row r="85" spans="2:20" x14ac:dyDescent="0.25">
      <c r="B85" s="327" t="s">
        <v>1576</v>
      </c>
      <c r="C85" s="486">
        <v>0</v>
      </c>
      <c r="D85" s="486">
        <v>1.20619419889477</v>
      </c>
      <c r="E85" s="486">
        <v>0</v>
      </c>
      <c r="F85" s="486">
        <v>0.19257402868000001</v>
      </c>
      <c r="G85" s="486">
        <v>0</v>
      </c>
      <c r="H85" s="486">
        <v>1.3987682275747699</v>
      </c>
    </row>
    <row r="86" spans="2:20" x14ac:dyDescent="0.25">
      <c r="B86" s="327" t="s">
        <v>1577</v>
      </c>
      <c r="C86" s="486">
        <v>0</v>
      </c>
      <c r="D86" s="486">
        <v>0</v>
      </c>
      <c r="E86" s="486">
        <v>0</v>
      </c>
      <c r="F86" s="486">
        <v>0</v>
      </c>
      <c r="G86" s="486">
        <v>0</v>
      </c>
      <c r="H86" s="486">
        <v>0</v>
      </c>
    </row>
    <row r="87" spans="2:20" x14ac:dyDescent="0.25">
      <c r="B87" s="327" t="s">
        <v>1578</v>
      </c>
      <c r="C87" s="486">
        <v>0</v>
      </c>
      <c r="D87" s="486">
        <v>1.1080322025883</v>
      </c>
      <c r="E87" s="486">
        <v>0</v>
      </c>
      <c r="F87" s="486">
        <v>0</v>
      </c>
      <c r="G87" s="486">
        <v>0</v>
      </c>
      <c r="H87" s="486">
        <v>1.1080322025883</v>
      </c>
    </row>
    <row r="88" spans="2:20" x14ac:dyDescent="0.25">
      <c r="B88" s="327" t="s">
        <v>876</v>
      </c>
      <c r="C88" s="486">
        <v>0</v>
      </c>
      <c r="D88" s="486">
        <v>0.11418828660444499</v>
      </c>
      <c r="E88" s="486">
        <v>0</v>
      </c>
      <c r="F88" s="486">
        <v>0</v>
      </c>
      <c r="G88" s="486">
        <v>0</v>
      </c>
      <c r="H88" s="486">
        <v>0.11418828660444499</v>
      </c>
    </row>
    <row r="89" spans="2:20" x14ac:dyDescent="0.25">
      <c r="B89" s="327" t="s">
        <v>1579</v>
      </c>
      <c r="C89" s="486">
        <v>0.49303878842940002</v>
      </c>
      <c r="D89" s="486">
        <v>2.3470953850579002</v>
      </c>
      <c r="E89" s="486">
        <v>0</v>
      </c>
      <c r="F89" s="486">
        <v>0</v>
      </c>
      <c r="G89" s="486">
        <v>0.18033595953999998</v>
      </c>
      <c r="H89" s="486">
        <v>3.0204701330272998</v>
      </c>
    </row>
    <row r="90" spans="2:20" x14ac:dyDescent="0.25">
      <c r="B90" s="355" t="s">
        <v>360</v>
      </c>
      <c r="C90" s="487">
        <v>0.52708587842940002</v>
      </c>
      <c r="D90" s="487">
        <v>13.948987008272049</v>
      </c>
      <c r="E90" s="487">
        <v>0.29061359392999997</v>
      </c>
      <c r="F90" s="487">
        <v>0.55036454030799997</v>
      </c>
      <c r="G90" s="487">
        <v>0.18033595953999998</v>
      </c>
      <c r="H90" s="487">
        <v>15.497386980479448</v>
      </c>
    </row>
    <row r="91" spans="2:20" x14ac:dyDescent="0.25">
      <c r="B91" s="171"/>
      <c r="C91" s="374"/>
      <c r="D91" s="374"/>
      <c r="E91" s="374"/>
      <c r="F91" s="374"/>
      <c r="G91" s="374"/>
      <c r="H91" s="374"/>
      <c r="I91" s="374"/>
      <c r="J91" s="374"/>
    </row>
    <row r="93" spans="2:20" ht="15.75" x14ac:dyDescent="0.25">
      <c r="B93" s="363" t="s">
        <v>1647</v>
      </c>
    </row>
    <row r="94" spans="2:20" x14ac:dyDescent="0.25">
      <c r="B94" s="330" t="s">
        <v>1640</v>
      </c>
      <c r="C94" s="330"/>
      <c r="D94" s="364"/>
      <c r="E94" s="364"/>
      <c r="F94" s="364"/>
      <c r="G94" s="364"/>
      <c r="H94" s="364"/>
      <c r="I94" s="364"/>
      <c r="J94" s="364"/>
      <c r="K94" s="364"/>
      <c r="L94" s="364"/>
      <c r="M94" s="364"/>
      <c r="N94" s="364"/>
      <c r="O94" s="364"/>
      <c r="P94" s="364"/>
      <c r="Q94" s="364"/>
      <c r="R94" s="364"/>
      <c r="S94" s="364"/>
      <c r="T94" s="171"/>
    </row>
    <row r="95" spans="2:20" x14ac:dyDescent="0.25">
      <c r="B95" s="226"/>
      <c r="C95" s="226"/>
      <c r="D95" s="226"/>
      <c r="E95" s="226"/>
      <c r="F95" s="226"/>
      <c r="G95" s="226"/>
      <c r="H95" s="226"/>
      <c r="I95" s="226"/>
      <c r="J95" s="226"/>
      <c r="K95" s="226"/>
    </row>
    <row r="96" spans="2:20" ht="30" x14ac:dyDescent="0.25">
      <c r="B96" s="226"/>
      <c r="C96" s="334" t="s">
        <v>816</v>
      </c>
      <c r="D96" s="334" t="s">
        <v>820</v>
      </c>
      <c r="E96" s="334" t="s">
        <v>1648</v>
      </c>
      <c r="F96" s="334" t="s">
        <v>821</v>
      </c>
      <c r="G96" s="334" t="s">
        <v>837</v>
      </c>
      <c r="H96" s="334" t="s">
        <v>1919</v>
      </c>
      <c r="I96" s="375" t="s">
        <v>1649</v>
      </c>
      <c r="J96" s="375" t="s">
        <v>839</v>
      </c>
      <c r="K96" s="375" t="s">
        <v>1650</v>
      </c>
      <c r="L96" s="375" t="s">
        <v>1651</v>
      </c>
      <c r="M96" s="375" t="s">
        <v>360</v>
      </c>
      <c r="N96" s="349"/>
    </row>
    <row r="97" spans="2:14" x14ac:dyDescent="0.25">
      <c r="G97" s="485"/>
      <c r="H97" s="485"/>
    </row>
    <row r="98" spans="2:14" x14ac:dyDescent="0.25">
      <c r="B98" s="327" t="s">
        <v>1568</v>
      </c>
      <c r="C98" s="372">
        <v>3.5877303879988096E-2</v>
      </c>
      <c r="D98" s="372">
        <v>1.1965652431696299E-2</v>
      </c>
      <c r="E98" s="372">
        <v>0.26577702124031699</v>
      </c>
      <c r="F98" s="372">
        <v>1.5294988811515902</v>
      </c>
      <c r="G98" s="372">
        <v>0</v>
      </c>
      <c r="H98" s="372">
        <v>8.1560424000000006E-2</v>
      </c>
      <c r="I98" s="372">
        <v>0.68030599999999997</v>
      </c>
      <c r="J98" s="372">
        <v>0</v>
      </c>
      <c r="K98" s="372">
        <v>0</v>
      </c>
      <c r="L98" s="372">
        <v>0</v>
      </c>
      <c r="M98" s="372">
        <v>2.6049852827035918</v>
      </c>
      <c r="N98" s="376"/>
    </row>
    <row r="99" spans="2:14" x14ac:dyDescent="0.25">
      <c r="B99" s="327" t="s">
        <v>1569</v>
      </c>
      <c r="C99" s="372">
        <v>0</v>
      </c>
      <c r="D99" s="372">
        <v>0</v>
      </c>
      <c r="E99" s="372">
        <v>6.5566874999999997E-2</v>
      </c>
      <c r="F99" s="372">
        <v>0</v>
      </c>
      <c r="G99" s="372">
        <v>0</v>
      </c>
      <c r="H99" s="372">
        <v>0</v>
      </c>
      <c r="I99" s="372">
        <v>0</v>
      </c>
      <c r="J99" s="372">
        <v>0.65188366468842696</v>
      </c>
      <c r="K99" s="372">
        <v>0</v>
      </c>
      <c r="L99" s="372">
        <v>0</v>
      </c>
      <c r="M99" s="372">
        <v>0.71745053968842698</v>
      </c>
      <c r="N99" s="376"/>
    </row>
    <row r="100" spans="2:14" x14ac:dyDescent="0.25">
      <c r="B100" s="327" t="s">
        <v>1570</v>
      </c>
      <c r="C100" s="372">
        <v>6.9022448E-2</v>
      </c>
      <c r="D100" s="372">
        <v>0</v>
      </c>
      <c r="E100" s="372">
        <v>1.14642286946</v>
      </c>
      <c r="F100" s="372">
        <v>0</v>
      </c>
      <c r="G100" s="372">
        <v>0</v>
      </c>
      <c r="H100" s="372">
        <v>0</v>
      </c>
      <c r="I100" s="372">
        <v>0</v>
      </c>
      <c r="J100" s="372">
        <v>0.14490678750479999</v>
      </c>
      <c r="K100" s="372">
        <v>4.9850397555157994E-2</v>
      </c>
      <c r="L100" s="372">
        <v>0</v>
      </c>
      <c r="M100" s="372">
        <v>1.410202502519958</v>
      </c>
      <c r="N100" s="376"/>
    </row>
    <row r="101" spans="2:14" x14ac:dyDescent="0.25">
      <c r="B101" s="327" t="s">
        <v>1646</v>
      </c>
      <c r="C101" s="372">
        <v>0</v>
      </c>
      <c r="D101" s="372">
        <v>3.28536125488736E-3</v>
      </c>
      <c r="E101" s="372">
        <v>5.9262277702930299E-2</v>
      </c>
      <c r="F101" s="372">
        <v>0</v>
      </c>
      <c r="G101" s="372">
        <v>2.2867606666666703E-2</v>
      </c>
      <c r="H101" s="372">
        <v>0</v>
      </c>
      <c r="I101" s="372">
        <v>0</v>
      </c>
      <c r="J101" s="372">
        <v>0</v>
      </c>
      <c r="K101" s="372">
        <v>0</v>
      </c>
      <c r="L101" s="372">
        <v>0</v>
      </c>
      <c r="M101" s="372">
        <v>8.5415245624484368E-2</v>
      </c>
      <c r="N101" s="376"/>
    </row>
    <row r="102" spans="2:14" x14ac:dyDescent="0.25">
      <c r="B102" s="327" t="s">
        <v>1572</v>
      </c>
      <c r="C102" s="372">
        <v>0</v>
      </c>
      <c r="D102" s="372">
        <v>2.6722694981400001E-2</v>
      </c>
      <c r="E102" s="372">
        <v>0.25247834287638898</v>
      </c>
      <c r="F102" s="372">
        <v>0</v>
      </c>
      <c r="G102" s="372">
        <v>0</v>
      </c>
      <c r="H102" s="372">
        <v>0</v>
      </c>
      <c r="I102" s="372">
        <v>0</v>
      </c>
      <c r="J102" s="372">
        <v>0</v>
      </c>
      <c r="K102" s="372">
        <v>0</v>
      </c>
      <c r="L102" s="372">
        <v>0</v>
      </c>
      <c r="M102" s="372">
        <v>0.27920103785778899</v>
      </c>
      <c r="N102" s="376"/>
    </row>
    <row r="103" spans="2:14" x14ac:dyDescent="0.25">
      <c r="B103" s="327" t="s">
        <v>1573</v>
      </c>
      <c r="C103" s="372">
        <v>4.8447646423445796E-2</v>
      </c>
      <c r="D103" s="372">
        <v>0</v>
      </c>
      <c r="E103" s="372">
        <v>0.26124495200404202</v>
      </c>
      <c r="F103" s="372">
        <v>1.5595729570267798</v>
      </c>
      <c r="G103" s="372">
        <v>0</v>
      </c>
      <c r="H103" s="372">
        <v>0</v>
      </c>
      <c r="I103" s="372">
        <v>0</v>
      </c>
      <c r="J103" s="372">
        <v>0.15843580202715798</v>
      </c>
      <c r="K103" s="372">
        <v>0</v>
      </c>
      <c r="L103" s="372">
        <v>3.3713474047587198E-2</v>
      </c>
      <c r="M103" s="372">
        <v>2.0614148315290128</v>
      </c>
      <c r="N103" s="376"/>
    </row>
    <row r="104" spans="2:14" x14ac:dyDescent="0.25">
      <c r="B104" s="327" t="s">
        <v>1574</v>
      </c>
      <c r="C104" s="372">
        <v>0.61510260029999997</v>
      </c>
      <c r="D104" s="372">
        <v>0</v>
      </c>
      <c r="E104" s="372">
        <v>0</v>
      </c>
      <c r="F104" s="372">
        <v>0</v>
      </c>
      <c r="G104" s="372">
        <v>0</v>
      </c>
      <c r="H104" s="372">
        <v>0</v>
      </c>
      <c r="I104" s="372">
        <v>0</v>
      </c>
      <c r="J104" s="372">
        <v>0.20962533531157299</v>
      </c>
      <c r="K104" s="372">
        <v>0</v>
      </c>
      <c r="L104" s="372">
        <v>0</v>
      </c>
      <c r="M104" s="372">
        <v>0.85442401399107304</v>
      </c>
      <c r="N104" s="376"/>
    </row>
    <row r="105" spans="2:14" x14ac:dyDescent="0.25">
      <c r="B105" s="327" t="s">
        <v>1575</v>
      </c>
      <c r="C105" s="372">
        <v>0</v>
      </c>
      <c r="D105" s="372">
        <v>0</v>
      </c>
      <c r="E105" s="372">
        <v>0</v>
      </c>
      <c r="F105" s="372">
        <v>0.89811598121229996</v>
      </c>
      <c r="G105" s="372">
        <v>0</v>
      </c>
      <c r="H105" s="372">
        <v>0</v>
      </c>
      <c r="I105" s="372">
        <v>0</v>
      </c>
      <c r="J105" s="372">
        <v>0.26226749999999999</v>
      </c>
      <c r="K105" s="372">
        <v>0</v>
      </c>
      <c r="L105" s="372">
        <v>0</v>
      </c>
      <c r="M105" s="372">
        <v>1.1603834812122999</v>
      </c>
      <c r="N105" s="376"/>
    </row>
    <row r="106" spans="2:14" x14ac:dyDescent="0.25">
      <c r="B106" s="327" t="s">
        <v>1576</v>
      </c>
      <c r="C106" s="372">
        <v>0.43450987177399997</v>
      </c>
      <c r="D106" s="372">
        <v>8.8378028313416401E-2</v>
      </c>
      <c r="E106" s="372">
        <v>0.40229193920665501</v>
      </c>
      <c r="F106" s="372">
        <v>0</v>
      </c>
      <c r="G106" s="372">
        <v>0</v>
      </c>
      <c r="H106" s="372">
        <v>0</v>
      </c>
      <c r="I106" s="372">
        <v>0</v>
      </c>
      <c r="J106" s="372">
        <v>0.28101435960070004</v>
      </c>
      <c r="K106" s="372">
        <v>0</v>
      </c>
      <c r="L106" s="372">
        <v>0</v>
      </c>
      <c r="M106" s="372">
        <v>1.2061941988947713</v>
      </c>
      <c r="N106" s="376"/>
    </row>
    <row r="107" spans="2:14" x14ac:dyDescent="0.25">
      <c r="B107" s="327" t="s">
        <v>1577</v>
      </c>
      <c r="C107" s="372">
        <v>0</v>
      </c>
      <c r="D107" s="372">
        <v>0</v>
      </c>
      <c r="E107" s="372">
        <v>0</v>
      </c>
      <c r="F107" s="372">
        <v>0</v>
      </c>
      <c r="G107" s="372">
        <v>0</v>
      </c>
      <c r="H107" s="372">
        <v>0</v>
      </c>
      <c r="I107" s="372">
        <v>0</v>
      </c>
      <c r="J107" s="372">
        <v>0</v>
      </c>
      <c r="K107" s="372">
        <v>0</v>
      </c>
      <c r="L107" s="372">
        <v>0</v>
      </c>
      <c r="M107" s="372">
        <v>0</v>
      </c>
      <c r="N107" s="376"/>
    </row>
    <row r="108" spans="2:14" x14ac:dyDescent="0.25">
      <c r="B108" s="327" t="s">
        <v>1578</v>
      </c>
      <c r="C108" s="372">
        <v>0.64565490000000003</v>
      </c>
      <c r="D108" s="372">
        <v>0</v>
      </c>
      <c r="E108" s="372">
        <v>0</v>
      </c>
      <c r="F108" s="377">
        <v>0</v>
      </c>
      <c r="G108" s="377">
        <v>0</v>
      </c>
      <c r="H108" s="377">
        <v>0</v>
      </c>
      <c r="I108" s="372">
        <v>0</v>
      </c>
      <c r="J108" s="372">
        <v>0.39975023893379996</v>
      </c>
      <c r="K108" s="377">
        <v>0</v>
      </c>
      <c r="L108" s="372">
        <v>6.2627063654500992E-2</v>
      </c>
      <c r="M108" s="372">
        <v>1.1080322025883009</v>
      </c>
      <c r="N108" s="376"/>
    </row>
    <row r="109" spans="2:14" x14ac:dyDescent="0.25">
      <c r="B109" s="327" t="s">
        <v>876</v>
      </c>
      <c r="C109" s="372">
        <v>0</v>
      </c>
      <c r="D109" s="372">
        <v>0</v>
      </c>
      <c r="E109" s="372">
        <v>0</v>
      </c>
      <c r="F109" s="377">
        <v>0</v>
      </c>
      <c r="G109" s="377">
        <v>3.4990193333333301E-2</v>
      </c>
      <c r="H109" s="377">
        <v>0</v>
      </c>
      <c r="I109" s="372">
        <v>0</v>
      </c>
      <c r="J109" s="372">
        <v>0</v>
      </c>
      <c r="K109" s="377">
        <v>0</v>
      </c>
      <c r="L109" s="372">
        <v>7.91980932711117E-2</v>
      </c>
      <c r="M109" s="372">
        <v>0.11418828660444499</v>
      </c>
      <c r="N109" s="378"/>
    </row>
    <row r="110" spans="2:14" x14ac:dyDescent="0.25">
      <c r="B110" s="327" t="s">
        <v>1579</v>
      </c>
      <c r="C110" s="372">
        <v>0.95678363038147107</v>
      </c>
      <c r="D110" s="372">
        <v>0</v>
      </c>
      <c r="E110" s="372">
        <v>0.92496228602365804</v>
      </c>
      <c r="F110" s="377">
        <v>0.32846540620793496</v>
      </c>
      <c r="G110" s="377">
        <v>0</v>
      </c>
      <c r="H110" s="377">
        <v>0</v>
      </c>
      <c r="I110" s="372">
        <v>9.1555200000000003E-2</v>
      </c>
      <c r="J110" s="372">
        <v>0</v>
      </c>
      <c r="K110" s="377">
        <v>4.5328862444842001E-2</v>
      </c>
      <c r="L110" s="372">
        <v>0</v>
      </c>
      <c r="M110" s="372">
        <v>2.3470953850579059</v>
      </c>
    </row>
    <row r="111" spans="2:14" x14ac:dyDescent="0.25">
      <c r="B111" s="355" t="s">
        <v>360</v>
      </c>
      <c r="C111" s="373">
        <v>2.805398400758905</v>
      </c>
      <c r="D111" s="373">
        <v>0.13035173698140007</v>
      </c>
      <c r="E111" s="373">
        <v>3.3780065635139915</v>
      </c>
      <c r="F111" s="379">
        <v>4.3156532255986049</v>
      </c>
      <c r="G111" s="379">
        <v>5.7857800000000001E-2</v>
      </c>
      <c r="H111" s="379">
        <v>8.1560424000000006E-2</v>
      </c>
      <c r="I111" s="373">
        <v>0.77186120000000003</v>
      </c>
      <c r="J111" s="373">
        <v>2.1078836880664582</v>
      </c>
      <c r="K111" s="379">
        <v>9.5179259999999988E-2</v>
      </c>
      <c r="L111" s="373">
        <v>0.17553863097319988</v>
      </c>
      <c r="M111" s="373">
        <v>13.948987008272059</v>
      </c>
    </row>
    <row r="112" spans="2:14" x14ac:dyDescent="0.25">
      <c r="G112" s="216"/>
    </row>
    <row r="113" spans="13:13" x14ac:dyDescent="0.25">
      <c r="M113" s="216" t="s">
        <v>1453</v>
      </c>
    </row>
  </sheetData>
  <hyperlinks>
    <hyperlink ref="M113" location="'NTT Contents'!A1" display="To Contents" xr:uid="{907A6E00-0AEA-400A-BB91-B844613A3D27}"/>
  </hyperlinks>
  <pageMargins left="0.70866141732283472" right="0.70866141732283472" top="0.74803149606299213" bottom="0.74803149606299213" header="0.31496062992125984" footer="0.31496062992125984"/>
  <pageSetup paperSize="9" scale="4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6E071-8A1F-4DD0-8D47-F13FB367ED42}">
  <sheetPr codeName="Sheet15">
    <tabColor rgb="FF243386"/>
    <pageSetUpPr fitToPage="1"/>
  </sheetPr>
  <dimension ref="B2:P104"/>
  <sheetViews>
    <sheetView zoomScale="70" zoomScaleNormal="70" workbookViewId="0"/>
  </sheetViews>
  <sheetFormatPr defaultColWidth="9.140625" defaultRowHeight="15" x14ac:dyDescent="0.25"/>
  <cols>
    <col min="1" max="1" width="4.7109375" style="19" customWidth="1"/>
    <col min="2" max="2" width="38.85546875" style="19" customWidth="1"/>
    <col min="3" max="12" width="17.7109375" style="19" customWidth="1"/>
    <col min="13" max="13" width="18" style="19" customWidth="1"/>
    <col min="14" max="14" width="9.140625" style="19"/>
    <col min="15" max="15" width="16.85546875" style="19" customWidth="1"/>
    <col min="16" max="16384" width="9.140625" style="19"/>
  </cols>
  <sheetData>
    <row r="2" spans="2:13" ht="40.5" customHeight="1" x14ac:dyDescent="0.25"/>
    <row r="5" spans="2:13" ht="15.75" hidden="1" x14ac:dyDescent="0.25">
      <c r="B5" s="292" t="s">
        <v>1652</v>
      </c>
    </row>
    <row r="6" spans="2:13" hidden="1" x14ac:dyDescent="0.25">
      <c r="B6" s="330" t="s">
        <v>1379</v>
      </c>
      <c r="C6" s="364"/>
      <c r="D6" s="364"/>
      <c r="E6" s="364"/>
      <c r="F6" s="364"/>
      <c r="G6" s="364"/>
      <c r="H6" s="364"/>
      <c r="I6" s="364"/>
      <c r="J6" s="364"/>
      <c r="K6" s="364"/>
      <c r="L6" s="364"/>
      <c r="M6" s="364"/>
    </row>
    <row r="7" spans="2:13" hidden="1" x14ac:dyDescent="0.25">
      <c r="B7" s="226"/>
      <c r="C7" s="226"/>
      <c r="D7" s="226"/>
      <c r="E7" s="226"/>
      <c r="F7" s="226"/>
      <c r="G7" s="226"/>
      <c r="H7" s="226"/>
      <c r="I7" s="226"/>
      <c r="J7" s="226"/>
      <c r="K7" s="226"/>
      <c r="L7" s="226"/>
      <c r="M7" s="226"/>
    </row>
    <row r="8" spans="2:13" ht="45" hidden="1" x14ac:dyDescent="0.25">
      <c r="B8" s="226"/>
      <c r="C8" s="296" t="s">
        <v>1549</v>
      </c>
      <c r="D8" s="296" t="s">
        <v>1550</v>
      </c>
      <c r="E8" s="296" t="s">
        <v>1551</v>
      </c>
      <c r="F8" s="296" t="s">
        <v>1552</v>
      </c>
      <c r="G8" s="296" t="s">
        <v>1553</v>
      </c>
      <c r="H8" s="296" t="s">
        <v>1554</v>
      </c>
      <c r="I8" s="296" t="s">
        <v>1555</v>
      </c>
      <c r="J8" s="296"/>
      <c r="K8" s="296" t="s">
        <v>1556</v>
      </c>
      <c r="L8" s="296" t="s">
        <v>358</v>
      </c>
      <c r="M8" s="297" t="s">
        <v>360</v>
      </c>
    </row>
    <row r="9" spans="2:13" hidden="1" x14ac:dyDescent="0.25">
      <c r="B9" s="232" t="s">
        <v>1653</v>
      </c>
      <c r="M9" s="264"/>
    </row>
    <row r="10" spans="2:13" hidden="1" x14ac:dyDescent="0.25">
      <c r="B10" s="232" t="s">
        <v>1654</v>
      </c>
      <c r="C10" s="365"/>
      <c r="D10" s="365"/>
      <c r="E10" s="365"/>
      <c r="F10" s="365"/>
      <c r="G10" s="365"/>
      <c r="H10" s="365"/>
      <c r="I10" s="365"/>
      <c r="J10" s="365"/>
      <c r="K10" s="365"/>
      <c r="L10" s="365"/>
      <c r="M10" s="365"/>
    </row>
    <row r="11" spans="2:13" ht="30" hidden="1" customHeight="1" x14ac:dyDescent="0.25">
      <c r="B11" s="348" t="s">
        <v>1655</v>
      </c>
      <c r="C11" s="365"/>
      <c r="D11" s="365"/>
      <c r="E11" s="365"/>
      <c r="F11" s="365"/>
      <c r="G11" s="365"/>
      <c r="H11" s="365"/>
      <c r="I11" s="365"/>
      <c r="J11" s="365"/>
      <c r="K11" s="365"/>
      <c r="L11" s="365"/>
      <c r="M11" s="365"/>
    </row>
    <row r="12" spans="2:13" hidden="1" x14ac:dyDescent="0.25">
      <c r="B12" s="380" t="s">
        <v>1656</v>
      </c>
      <c r="C12" s="365"/>
      <c r="D12" s="365"/>
      <c r="E12" s="365"/>
      <c r="F12" s="365"/>
      <c r="G12" s="365"/>
      <c r="H12" s="365"/>
      <c r="I12" s="365"/>
      <c r="J12" s="365"/>
      <c r="K12" s="365"/>
      <c r="L12" s="365"/>
      <c r="M12" s="365"/>
    </row>
    <row r="13" spans="2:13" hidden="1" x14ac:dyDescent="0.25">
      <c r="B13" s="380" t="s">
        <v>1657</v>
      </c>
      <c r="C13" s="365"/>
      <c r="D13" s="365"/>
      <c r="E13" s="365"/>
      <c r="F13" s="365"/>
      <c r="G13" s="365"/>
      <c r="H13" s="365"/>
      <c r="I13" s="365"/>
      <c r="J13" s="365"/>
      <c r="K13" s="365"/>
      <c r="L13" s="365"/>
      <c r="M13" s="365"/>
    </row>
    <row r="14" spans="2:13" hidden="1" x14ac:dyDescent="0.25">
      <c r="B14" s="381" t="s">
        <v>1658</v>
      </c>
      <c r="C14" s="365"/>
      <c r="D14" s="365"/>
      <c r="E14" s="365"/>
      <c r="F14" s="365"/>
      <c r="G14" s="365"/>
      <c r="H14" s="365"/>
      <c r="I14" s="365"/>
      <c r="J14" s="365"/>
      <c r="K14" s="365"/>
      <c r="L14" s="365"/>
      <c r="M14" s="365"/>
    </row>
    <row r="15" spans="2:13" hidden="1" x14ac:dyDescent="0.25">
      <c r="B15" s="381" t="s">
        <v>1659</v>
      </c>
      <c r="C15" s="365"/>
      <c r="D15" s="365"/>
      <c r="E15" s="365"/>
      <c r="F15" s="365"/>
      <c r="G15" s="365"/>
      <c r="H15" s="365"/>
      <c r="I15" s="365"/>
      <c r="J15" s="365"/>
      <c r="K15" s="365"/>
      <c r="L15" s="365"/>
      <c r="M15" s="365"/>
    </row>
    <row r="16" spans="2:13" hidden="1" x14ac:dyDescent="0.25">
      <c r="B16" s="232" t="s">
        <v>1660</v>
      </c>
      <c r="C16" s="365"/>
      <c r="D16" s="365"/>
      <c r="E16" s="365"/>
      <c r="F16" s="365"/>
      <c r="G16" s="365"/>
      <c r="H16" s="365"/>
      <c r="I16" s="365"/>
      <c r="J16" s="365"/>
      <c r="K16" s="365"/>
      <c r="L16" s="365"/>
      <c r="M16" s="365"/>
    </row>
    <row r="17" spans="2:13" hidden="1" x14ac:dyDescent="0.25">
      <c r="B17" s="381" t="s">
        <v>1661</v>
      </c>
      <c r="C17" s="365"/>
      <c r="D17" s="365"/>
      <c r="E17" s="365"/>
      <c r="F17" s="365"/>
      <c r="G17" s="365"/>
      <c r="H17" s="365"/>
      <c r="I17" s="365"/>
      <c r="J17" s="365"/>
      <c r="K17" s="365"/>
      <c r="L17" s="365"/>
      <c r="M17" s="365"/>
    </row>
    <row r="18" spans="2:13" hidden="1" x14ac:dyDescent="0.25">
      <c r="B18" s="382" t="s">
        <v>1662</v>
      </c>
      <c r="C18" s="365"/>
      <c r="D18" s="365"/>
      <c r="E18" s="365"/>
      <c r="F18" s="365"/>
      <c r="G18" s="365"/>
      <c r="H18" s="365"/>
      <c r="I18" s="365"/>
      <c r="J18" s="365"/>
      <c r="K18" s="365"/>
      <c r="L18" s="365"/>
      <c r="M18" s="365"/>
    </row>
    <row r="19" spans="2:13" hidden="1" x14ac:dyDescent="0.25">
      <c r="B19" s="19" t="s">
        <v>358</v>
      </c>
      <c r="C19" s="365"/>
      <c r="D19" s="365"/>
      <c r="E19" s="365"/>
      <c r="F19" s="365"/>
      <c r="G19" s="365"/>
      <c r="H19" s="365"/>
      <c r="I19" s="365"/>
      <c r="J19" s="365"/>
      <c r="K19" s="365"/>
      <c r="L19" s="365"/>
      <c r="M19" s="365"/>
    </row>
    <row r="20" spans="2:13" hidden="1" x14ac:dyDescent="0.25">
      <c r="B20" s="355" t="s">
        <v>360</v>
      </c>
      <c r="C20" s="311"/>
      <c r="D20" s="311"/>
      <c r="E20" s="311"/>
      <c r="F20" s="311"/>
      <c r="G20" s="311"/>
      <c r="H20" s="311"/>
      <c r="I20" s="311"/>
      <c r="J20" s="311"/>
      <c r="K20" s="311"/>
      <c r="L20" s="311"/>
      <c r="M20" s="311"/>
    </row>
    <row r="21" spans="2:13" hidden="1" x14ac:dyDescent="0.25">
      <c r="B21" s="288" t="s">
        <v>1663</v>
      </c>
    </row>
    <row r="22" spans="2:13" hidden="1" x14ac:dyDescent="0.25"/>
    <row r="23" spans="2:13" hidden="1" x14ac:dyDescent="0.25"/>
    <row r="24" spans="2:13" hidden="1" x14ac:dyDescent="0.25"/>
    <row r="25" spans="2:13" ht="15.75" hidden="1" x14ac:dyDescent="0.25">
      <c r="B25" s="292" t="s">
        <v>1664</v>
      </c>
    </row>
    <row r="26" spans="2:13" hidden="1" x14ac:dyDescent="0.25">
      <c r="B26" s="330" t="s">
        <v>1381</v>
      </c>
      <c r="C26" s="364"/>
      <c r="D26" s="364"/>
      <c r="E26" s="364"/>
      <c r="F26" s="364"/>
      <c r="G26" s="364"/>
      <c r="H26" s="364"/>
      <c r="I26" s="364"/>
      <c r="J26" s="364"/>
      <c r="K26" s="364"/>
      <c r="L26" s="364"/>
      <c r="M26" s="364"/>
    </row>
    <row r="27" spans="2:13" hidden="1" x14ac:dyDescent="0.25">
      <c r="B27" s="226"/>
      <c r="C27" s="226"/>
      <c r="D27" s="226"/>
      <c r="E27" s="226"/>
      <c r="F27" s="226"/>
      <c r="G27" s="226"/>
      <c r="H27" s="226"/>
      <c r="I27" s="226"/>
      <c r="J27" s="226"/>
      <c r="K27" s="226"/>
      <c r="L27" s="226"/>
      <c r="M27" s="226"/>
    </row>
    <row r="28" spans="2:13" ht="45" hidden="1" x14ac:dyDescent="0.25">
      <c r="B28" s="226"/>
      <c r="C28" s="296" t="s">
        <v>1549</v>
      </c>
      <c r="D28" s="296" t="s">
        <v>1550</v>
      </c>
      <c r="E28" s="296" t="s">
        <v>1551</v>
      </c>
      <c r="F28" s="296" t="s">
        <v>1552</v>
      </c>
      <c r="G28" s="296" t="s">
        <v>1553</v>
      </c>
      <c r="H28" s="296" t="s">
        <v>1554</v>
      </c>
      <c r="I28" s="296" t="s">
        <v>1555</v>
      </c>
      <c r="J28" s="296"/>
      <c r="K28" s="296" t="s">
        <v>1556</v>
      </c>
      <c r="L28" s="296" t="s">
        <v>358</v>
      </c>
      <c r="M28" s="297" t="s">
        <v>360</v>
      </c>
    </row>
    <row r="29" spans="2:13" hidden="1" x14ac:dyDescent="0.25">
      <c r="B29" s="232" t="s">
        <v>1653</v>
      </c>
      <c r="M29" s="264"/>
    </row>
    <row r="30" spans="2:13" hidden="1" x14ac:dyDescent="0.25">
      <c r="B30" s="232" t="s">
        <v>1654</v>
      </c>
      <c r="C30" s="365"/>
      <c r="D30" s="365"/>
      <c r="E30" s="365"/>
      <c r="F30" s="365"/>
      <c r="G30" s="365"/>
      <c r="H30" s="365"/>
      <c r="I30" s="365"/>
      <c r="J30" s="365"/>
      <c r="K30" s="365"/>
      <c r="L30" s="365"/>
      <c r="M30" s="365"/>
    </row>
    <row r="31" spans="2:13" ht="30" hidden="1" x14ac:dyDescent="0.25">
      <c r="B31" s="348" t="s">
        <v>1655</v>
      </c>
      <c r="C31" s="365"/>
      <c r="D31" s="365"/>
      <c r="E31" s="365"/>
      <c r="F31" s="365"/>
      <c r="G31" s="365"/>
      <c r="H31" s="365"/>
      <c r="I31" s="365"/>
      <c r="J31" s="365"/>
      <c r="K31" s="365"/>
      <c r="L31" s="365"/>
      <c r="M31" s="365"/>
    </row>
    <row r="32" spans="2:13" hidden="1" x14ac:dyDescent="0.25">
      <c r="B32" s="380" t="s">
        <v>1656</v>
      </c>
      <c r="C32" s="365"/>
      <c r="D32" s="365"/>
      <c r="E32" s="365"/>
      <c r="F32" s="365"/>
      <c r="G32" s="365"/>
      <c r="H32" s="365"/>
      <c r="I32" s="365"/>
      <c r="J32" s="365"/>
      <c r="K32" s="365"/>
      <c r="L32" s="365"/>
      <c r="M32" s="365"/>
    </row>
    <row r="33" spans="2:13" hidden="1" x14ac:dyDescent="0.25">
      <c r="B33" s="380" t="s">
        <v>1657</v>
      </c>
      <c r="C33" s="365"/>
      <c r="D33" s="365"/>
      <c r="E33" s="365"/>
      <c r="F33" s="365"/>
      <c r="G33" s="365"/>
      <c r="H33" s="365"/>
      <c r="I33" s="365"/>
      <c r="J33" s="365"/>
      <c r="K33" s="365"/>
      <c r="L33" s="365"/>
      <c r="M33" s="365"/>
    </row>
    <row r="34" spans="2:13" hidden="1" x14ac:dyDescent="0.25">
      <c r="B34" s="381" t="s">
        <v>1658</v>
      </c>
      <c r="C34" s="365"/>
      <c r="D34" s="365"/>
      <c r="E34" s="365"/>
      <c r="F34" s="365"/>
      <c r="G34" s="365"/>
      <c r="H34" s="365"/>
      <c r="I34" s="365"/>
      <c r="J34" s="365"/>
      <c r="K34" s="365"/>
      <c r="L34" s="365"/>
      <c r="M34" s="365"/>
    </row>
    <row r="35" spans="2:13" hidden="1" x14ac:dyDescent="0.25">
      <c r="B35" s="381" t="s">
        <v>1659</v>
      </c>
      <c r="C35" s="365"/>
      <c r="D35" s="365"/>
      <c r="E35" s="365"/>
      <c r="F35" s="365"/>
      <c r="G35" s="365"/>
      <c r="H35" s="365"/>
      <c r="I35" s="365"/>
      <c r="J35" s="365"/>
      <c r="K35" s="365"/>
      <c r="L35" s="365"/>
      <c r="M35" s="365"/>
    </row>
    <row r="36" spans="2:13" hidden="1" x14ac:dyDescent="0.25">
      <c r="B36" s="232" t="s">
        <v>1660</v>
      </c>
      <c r="C36" s="365"/>
      <c r="D36" s="365"/>
      <c r="E36" s="365"/>
      <c r="F36" s="365"/>
      <c r="G36" s="365"/>
      <c r="H36" s="365"/>
      <c r="I36" s="365"/>
      <c r="J36" s="365"/>
      <c r="K36" s="365"/>
      <c r="L36" s="365"/>
      <c r="M36" s="365"/>
    </row>
    <row r="37" spans="2:13" hidden="1" x14ac:dyDescent="0.25">
      <c r="B37" s="232" t="s">
        <v>1665</v>
      </c>
      <c r="C37" s="365"/>
      <c r="D37" s="365"/>
      <c r="E37" s="365"/>
      <c r="F37" s="365"/>
      <c r="G37" s="365"/>
      <c r="H37" s="365"/>
      <c r="I37" s="365"/>
      <c r="J37" s="365"/>
      <c r="K37" s="365"/>
      <c r="L37" s="365"/>
      <c r="M37" s="365"/>
    </row>
    <row r="38" spans="2:13" hidden="1" x14ac:dyDescent="0.25">
      <c r="B38" s="19" t="s">
        <v>1666</v>
      </c>
      <c r="C38" s="365"/>
      <c r="D38" s="365"/>
      <c r="E38" s="365"/>
      <c r="F38" s="365"/>
      <c r="G38" s="365"/>
      <c r="H38" s="365"/>
      <c r="I38" s="365"/>
      <c r="J38" s="365"/>
      <c r="K38" s="365"/>
      <c r="L38" s="365"/>
      <c r="M38" s="365"/>
    </row>
    <row r="39" spans="2:13" hidden="1" x14ac:dyDescent="0.25">
      <c r="B39" s="19" t="s">
        <v>358</v>
      </c>
      <c r="C39" s="365"/>
      <c r="D39" s="365"/>
      <c r="E39" s="365"/>
      <c r="F39" s="365"/>
      <c r="G39" s="365"/>
      <c r="H39" s="365"/>
      <c r="I39" s="365"/>
      <c r="J39" s="365"/>
      <c r="K39" s="365"/>
      <c r="L39" s="365"/>
      <c r="M39" s="365"/>
    </row>
    <row r="40" spans="2:13" hidden="1" x14ac:dyDescent="0.25">
      <c r="B40" s="355" t="s">
        <v>360</v>
      </c>
      <c r="C40" s="311"/>
      <c r="D40" s="311"/>
      <c r="E40" s="311"/>
      <c r="F40" s="311"/>
      <c r="G40" s="311"/>
      <c r="H40" s="311"/>
      <c r="I40" s="311"/>
      <c r="J40" s="311"/>
      <c r="K40" s="311"/>
      <c r="L40" s="311"/>
      <c r="M40" s="311"/>
    </row>
    <row r="41" spans="2:13" hidden="1" x14ac:dyDescent="0.25"/>
    <row r="42" spans="2:13" hidden="1" x14ac:dyDescent="0.25"/>
    <row r="43" spans="2:13" hidden="1" x14ac:dyDescent="0.25"/>
    <row r="44" spans="2:13" hidden="1" x14ac:dyDescent="0.25"/>
    <row r="45" spans="2:13" ht="15.75" hidden="1" x14ac:dyDescent="0.25">
      <c r="B45" s="292" t="s">
        <v>1667</v>
      </c>
    </row>
    <row r="46" spans="2:13" hidden="1" x14ac:dyDescent="0.25">
      <c r="B46" s="330" t="s">
        <v>1383</v>
      </c>
      <c r="C46" s="364"/>
      <c r="D46" s="364"/>
      <c r="E46" s="364"/>
      <c r="F46" s="364"/>
      <c r="G46" s="364"/>
      <c r="H46" s="364"/>
      <c r="I46" s="364"/>
      <c r="J46" s="364"/>
      <c r="K46" s="364"/>
      <c r="L46" s="364"/>
      <c r="M46" s="364"/>
    </row>
    <row r="47" spans="2:13" hidden="1" x14ac:dyDescent="0.25">
      <c r="B47" s="226"/>
      <c r="C47" s="226"/>
      <c r="D47" s="226"/>
      <c r="E47" s="226"/>
      <c r="F47" s="226"/>
      <c r="G47" s="226"/>
      <c r="H47" s="226"/>
      <c r="I47" s="226"/>
      <c r="J47" s="226"/>
      <c r="K47" s="226"/>
      <c r="L47" s="226"/>
      <c r="M47" s="226"/>
    </row>
    <row r="48" spans="2:13" ht="45" hidden="1" x14ac:dyDescent="0.25">
      <c r="B48" s="226"/>
      <c r="C48" s="296" t="s">
        <v>1549</v>
      </c>
      <c r="D48" s="296" t="s">
        <v>1550</v>
      </c>
      <c r="E48" s="296" t="s">
        <v>1551</v>
      </c>
      <c r="F48" s="296" t="s">
        <v>1552</v>
      </c>
      <c r="G48" s="296" t="s">
        <v>1553</v>
      </c>
      <c r="H48" s="296" t="s">
        <v>1554</v>
      </c>
      <c r="I48" s="296" t="s">
        <v>1555</v>
      </c>
      <c r="J48" s="296"/>
      <c r="K48" s="296" t="s">
        <v>1556</v>
      </c>
      <c r="L48" s="296" t="s">
        <v>358</v>
      </c>
      <c r="M48" s="297" t="s">
        <v>360</v>
      </c>
    </row>
    <row r="49" spans="2:13" hidden="1" x14ac:dyDescent="0.25">
      <c r="B49" s="232" t="s">
        <v>1653</v>
      </c>
      <c r="M49" s="264"/>
    </row>
    <row r="50" spans="2:13" hidden="1" x14ac:dyDescent="0.25">
      <c r="B50" s="232" t="s">
        <v>1654</v>
      </c>
      <c r="C50" s="365"/>
      <c r="D50" s="365"/>
      <c r="E50" s="365"/>
      <c r="F50" s="365"/>
      <c r="G50" s="365"/>
      <c r="H50" s="365"/>
      <c r="I50" s="365"/>
      <c r="J50" s="365"/>
      <c r="K50" s="365"/>
      <c r="L50" s="365"/>
      <c r="M50" s="365"/>
    </row>
    <row r="51" spans="2:13" ht="30" hidden="1" x14ac:dyDescent="0.25">
      <c r="B51" s="348" t="s">
        <v>1655</v>
      </c>
      <c r="C51" s="365"/>
      <c r="D51" s="365"/>
      <c r="E51" s="365"/>
      <c r="F51" s="365"/>
      <c r="G51" s="365"/>
      <c r="H51" s="365"/>
      <c r="I51" s="365"/>
      <c r="J51" s="365"/>
      <c r="K51" s="365"/>
      <c r="L51" s="365"/>
      <c r="M51" s="365"/>
    </row>
    <row r="52" spans="2:13" hidden="1" x14ac:dyDescent="0.25">
      <c r="B52" s="380" t="s">
        <v>1656</v>
      </c>
      <c r="C52" s="365"/>
      <c r="D52" s="365"/>
      <c r="E52" s="365"/>
      <c r="F52" s="365"/>
      <c r="G52" s="365"/>
      <c r="H52" s="365"/>
      <c r="I52" s="365"/>
      <c r="J52" s="365"/>
      <c r="K52" s="365"/>
      <c r="L52" s="365"/>
      <c r="M52" s="365"/>
    </row>
    <row r="53" spans="2:13" hidden="1" x14ac:dyDescent="0.25">
      <c r="B53" s="380" t="s">
        <v>1657</v>
      </c>
      <c r="C53" s="365"/>
      <c r="D53" s="365"/>
      <c r="E53" s="365"/>
      <c r="F53" s="365"/>
      <c r="G53" s="365"/>
      <c r="H53" s="365"/>
      <c r="I53" s="365"/>
      <c r="J53" s="365"/>
      <c r="K53" s="365"/>
      <c r="L53" s="365"/>
      <c r="M53" s="365"/>
    </row>
    <row r="54" spans="2:13" hidden="1" x14ac:dyDescent="0.25">
      <c r="B54" s="381" t="s">
        <v>1658</v>
      </c>
      <c r="C54" s="365"/>
      <c r="D54" s="365"/>
      <c r="E54" s="365"/>
      <c r="F54" s="365"/>
      <c r="G54" s="365"/>
      <c r="H54" s="365"/>
      <c r="I54" s="365"/>
      <c r="J54" s="365"/>
      <c r="K54" s="365"/>
      <c r="L54" s="365"/>
      <c r="M54" s="365"/>
    </row>
    <row r="55" spans="2:13" hidden="1" x14ac:dyDescent="0.25">
      <c r="B55" s="381" t="s">
        <v>1659</v>
      </c>
      <c r="C55" s="365"/>
      <c r="D55" s="365"/>
      <c r="E55" s="365"/>
      <c r="F55" s="365"/>
      <c r="G55" s="365"/>
      <c r="H55" s="365"/>
      <c r="I55" s="365"/>
      <c r="J55" s="365"/>
      <c r="K55" s="365"/>
      <c r="L55" s="365"/>
      <c r="M55" s="365"/>
    </row>
    <row r="56" spans="2:13" hidden="1" x14ac:dyDescent="0.25">
      <c r="B56" s="232" t="s">
        <v>1660</v>
      </c>
      <c r="C56" s="365"/>
      <c r="D56" s="365"/>
      <c r="E56" s="365"/>
      <c r="F56" s="365"/>
      <c r="G56" s="365"/>
      <c r="H56" s="365"/>
      <c r="I56" s="365"/>
      <c r="J56" s="365"/>
      <c r="K56" s="365"/>
      <c r="L56" s="365"/>
      <c r="M56" s="365"/>
    </row>
    <row r="57" spans="2:13" hidden="1" x14ac:dyDescent="0.25">
      <c r="B57" s="19" t="s">
        <v>1665</v>
      </c>
      <c r="C57" s="383"/>
      <c r="D57" s="383"/>
      <c r="E57" s="383"/>
      <c r="F57" s="383"/>
      <c r="G57" s="383"/>
      <c r="H57" s="383"/>
      <c r="I57" s="383"/>
      <c r="J57" s="383"/>
      <c r="K57" s="383"/>
      <c r="L57" s="383"/>
      <c r="M57" s="383"/>
    </row>
    <row r="58" spans="2:13" hidden="1" x14ac:dyDescent="0.25">
      <c r="B58" s="19" t="s">
        <v>1666</v>
      </c>
      <c r="C58" s="365"/>
      <c r="D58" s="365"/>
      <c r="E58" s="365"/>
      <c r="F58" s="365"/>
      <c r="G58" s="365"/>
      <c r="H58" s="365"/>
      <c r="I58" s="365"/>
      <c r="J58" s="365"/>
      <c r="K58" s="365"/>
      <c r="L58" s="365"/>
      <c r="M58" s="365"/>
    </row>
    <row r="59" spans="2:13" hidden="1" x14ac:dyDescent="0.25">
      <c r="B59" s="19" t="s">
        <v>358</v>
      </c>
      <c r="C59" s="365"/>
      <c r="D59" s="365"/>
      <c r="E59" s="365"/>
      <c r="F59" s="365"/>
      <c r="G59" s="365"/>
      <c r="H59" s="365"/>
      <c r="I59" s="365"/>
      <c r="J59" s="365"/>
      <c r="K59" s="365"/>
      <c r="L59" s="365"/>
      <c r="M59" s="365"/>
    </row>
    <row r="60" spans="2:13" hidden="1" x14ac:dyDescent="0.25">
      <c r="B60" s="355" t="s">
        <v>360</v>
      </c>
      <c r="C60" s="311"/>
      <c r="D60" s="311"/>
      <c r="E60" s="311"/>
      <c r="F60" s="311"/>
      <c r="G60" s="311"/>
      <c r="H60" s="311"/>
      <c r="I60" s="311"/>
      <c r="J60" s="311"/>
      <c r="K60" s="311"/>
      <c r="L60" s="311"/>
      <c r="M60" s="311"/>
    </row>
    <row r="61" spans="2:13" hidden="1" x14ac:dyDescent="0.25"/>
    <row r="62" spans="2:13" hidden="1" x14ac:dyDescent="0.25"/>
    <row r="63" spans="2:13" hidden="1" x14ac:dyDescent="0.25"/>
    <row r="64" spans="2:13" hidden="1" x14ac:dyDescent="0.25"/>
    <row r="65" spans="2:16" ht="15.75" x14ac:dyDescent="0.25">
      <c r="B65" s="292" t="s">
        <v>1668</v>
      </c>
    </row>
    <row r="66" spans="2:16" x14ac:dyDescent="0.25">
      <c r="B66" s="330" t="s">
        <v>1669</v>
      </c>
      <c r="C66" s="330"/>
      <c r="D66" s="364"/>
      <c r="E66" s="364"/>
      <c r="F66" s="364"/>
      <c r="G66" s="330"/>
      <c r="H66" s="364"/>
      <c r="I66" s="364"/>
      <c r="J66" s="364"/>
      <c r="K66" s="364"/>
      <c r="L66" s="364"/>
      <c r="M66" s="364"/>
      <c r="N66" s="364"/>
      <c r="O66" s="364"/>
      <c r="P66" s="364"/>
    </row>
    <row r="67" spans="2:16" x14ac:dyDescent="0.25">
      <c r="B67" s="226"/>
      <c r="C67" s="226"/>
      <c r="D67" s="226"/>
      <c r="E67" s="226"/>
      <c r="F67" s="226"/>
      <c r="G67" s="226"/>
      <c r="H67" s="226"/>
      <c r="I67" s="226"/>
      <c r="J67" s="226"/>
      <c r="K67" s="226"/>
      <c r="L67" s="226"/>
      <c r="M67" s="226"/>
      <c r="N67" s="226"/>
    </row>
    <row r="68" spans="2:16" x14ac:dyDescent="0.25">
      <c r="B68" s="226"/>
      <c r="C68" s="334" t="s">
        <v>1568</v>
      </c>
      <c r="D68" s="334" t="s">
        <v>1569</v>
      </c>
      <c r="E68" s="334" t="s">
        <v>1570</v>
      </c>
      <c r="F68" s="334" t="s">
        <v>1646</v>
      </c>
      <c r="G68" s="334" t="s">
        <v>1572</v>
      </c>
      <c r="H68" s="334" t="s">
        <v>1573</v>
      </c>
      <c r="I68" s="334" t="s">
        <v>1574</v>
      </c>
      <c r="J68" s="334" t="s">
        <v>1575</v>
      </c>
      <c r="K68" s="334" t="s">
        <v>1576</v>
      </c>
      <c r="L68" s="334" t="s">
        <v>1577</v>
      </c>
      <c r="M68" s="334" t="s">
        <v>1578</v>
      </c>
      <c r="N68" s="334" t="s">
        <v>876</v>
      </c>
      <c r="O68" s="375" t="s">
        <v>1579</v>
      </c>
      <c r="P68" s="384" t="s">
        <v>360</v>
      </c>
    </row>
    <row r="69" spans="2:16" x14ac:dyDescent="0.25">
      <c r="B69" s="348" t="s">
        <v>1670</v>
      </c>
      <c r="C69" s="385">
        <v>0</v>
      </c>
      <c r="D69" s="385">
        <v>0</v>
      </c>
      <c r="E69" s="385">
        <v>0</v>
      </c>
      <c r="F69" s="385">
        <v>0</v>
      </c>
      <c r="G69" s="385">
        <v>0</v>
      </c>
      <c r="H69" s="385">
        <v>0</v>
      </c>
      <c r="I69" s="385">
        <v>0</v>
      </c>
      <c r="J69" s="385">
        <v>0</v>
      </c>
      <c r="K69" s="385">
        <v>0</v>
      </c>
      <c r="L69" s="385">
        <v>0</v>
      </c>
      <c r="M69" s="385">
        <v>0</v>
      </c>
      <c r="N69" s="385">
        <v>0</v>
      </c>
      <c r="O69" s="230">
        <v>0</v>
      </c>
      <c r="P69" s="230">
        <v>0</v>
      </c>
    </row>
    <row r="70" spans="2:16" x14ac:dyDescent="0.25">
      <c r="B70" s="232" t="s">
        <v>1671</v>
      </c>
      <c r="C70" s="385">
        <v>0</v>
      </c>
      <c r="D70" s="385">
        <v>0</v>
      </c>
      <c r="E70" s="385">
        <v>0</v>
      </c>
      <c r="F70" s="385">
        <v>0</v>
      </c>
      <c r="G70" s="385">
        <v>0</v>
      </c>
      <c r="H70" s="385">
        <v>0</v>
      </c>
      <c r="I70" s="385">
        <v>0</v>
      </c>
      <c r="J70" s="385">
        <v>0</v>
      </c>
      <c r="K70" s="385">
        <v>0</v>
      </c>
      <c r="L70" s="385">
        <v>0</v>
      </c>
      <c r="M70" s="385">
        <v>0</v>
      </c>
      <c r="N70" s="385">
        <v>0</v>
      </c>
      <c r="O70" s="230">
        <v>0</v>
      </c>
      <c r="P70" s="230">
        <v>0</v>
      </c>
    </row>
    <row r="71" spans="2:16" x14ac:dyDescent="0.25">
      <c r="B71" s="348" t="s">
        <v>1672</v>
      </c>
      <c r="C71" s="385">
        <v>0</v>
      </c>
      <c r="D71" s="385">
        <v>6.5566874999999997E-2</v>
      </c>
      <c r="E71" s="385">
        <v>0</v>
      </c>
      <c r="F71" s="385">
        <v>0</v>
      </c>
      <c r="G71" s="385">
        <v>0</v>
      </c>
      <c r="H71" s="385">
        <v>0</v>
      </c>
      <c r="I71" s="385">
        <v>0</v>
      </c>
      <c r="J71" s="385">
        <v>0</v>
      </c>
      <c r="K71" s="385">
        <v>0.20362942080800001</v>
      </c>
      <c r="L71" s="385">
        <v>0</v>
      </c>
      <c r="M71" s="385">
        <v>0</v>
      </c>
      <c r="N71" s="385">
        <v>0</v>
      </c>
      <c r="O71" s="230">
        <v>0</v>
      </c>
      <c r="P71" s="230">
        <v>0.26919629580799997</v>
      </c>
    </row>
    <row r="72" spans="2:16" x14ac:dyDescent="0.25">
      <c r="B72" s="232" t="s">
        <v>1673</v>
      </c>
      <c r="C72" s="385">
        <v>0.14723064757578702</v>
      </c>
      <c r="D72" s="385">
        <v>0</v>
      </c>
      <c r="E72" s="385">
        <v>0</v>
      </c>
      <c r="F72" s="385">
        <v>0</v>
      </c>
      <c r="G72" s="385">
        <v>2.6722694981400001E-2</v>
      </c>
      <c r="H72" s="385">
        <v>0</v>
      </c>
      <c r="I72" s="385">
        <v>7.4999999999999997E-2</v>
      </c>
      <c r="J72" s="385">
        <v>0</v>
      </c>
      <c r="K72" s="385">
        <v>2.71610163643997E-3</v>
      </c>
      <c r="L72" s="385">
        <v>0</v>
      </c>
      <c r="M72" s="385">
        <v>0</v>
      </c>
      <c r="N72" s="385">
        <v>0</v>
      </c>
      <c r="O72" s="230">
        <v>0.89489962649999999</v>
      </c>
      <c r="P72" s="230">
        <v>1.1465690706936269</v>
      </c>
    </row>
    <row r="73" spans="2:16" x14ac:dyDescent="0.25">
      <c r="B73" s="232" t="s">
        <v>1674</v>
      </c>
      <c r="C73" s="385">
        <v>0.1443266</v>
      </c>
      <c r="D73" s="385">
        <v>0</v>
      </c>
      <c r="E73" s="385">
        <v>1.14642286946</v>
      </c>
      <c r="F73" s="385">
        <v>0</v>
      </c>
      <c r="G73" s="385">
        <v>0</v>
      </c>
      <c r="H73" s="385">
        <v>0</v>
      </c>
      <c r="I73" s="385">
        <v>0</v>
      </c>
      <c r="J73" s="385">
        <v>0</v>
      </c>
      <c r="K73" s="385">
        <v>0</v>
      </c>
      <c r="L73" s="385">
        <v>0</v>
      </c>
      <c r="M73" s="385">
        <v>0</v>
      </c>
      <c r="N73" s="385">
        <v>0</v>
      </c>
      <c r="O73" s="230">
        <v>0</v>
      </c>
      <c r="P73" s="230">
        <v>1.2907494694600001</v>
      </c>
    </row>
    <row r="74" spans="2:16" x14ac:dyDescent="0.25">
      <c r="B74" s="232" t="s">
        <v>1675</v>
      </c>
      <c r="C74" s="385">
        <v>0</v>
      </c>
      <c r="D74" s="385">
        <v>0</v>
      </c>
      <c r="E74" s="385">
        <v>0</v>
      </c>
      <c r="F74" s="385">
        <v>0</v>
      </c>
      <c r="G74" s="385">
        <v>0</v>
      </c>
      <c r="H74" s="385">
        <v>0</v>
      </c>
      <c r="I74" s="385">
        <v>0</v>
      </c>
      <c r="J74" s="385">
        <v>0</v>
      </c>
      <c r="K74" s="385">
        <v>0</v>
      </c>
      <c r="L74" s="385">
        <v>0</v>
      </c>
      <c r="M74" s="385">
        <v>0</v>
      </c>
      <c r="N74" s="385">
        <v>0</v>
      </c>
      <c r="O74" s="230">
        <v>0</v>
      </c>
      <c r="P74" s="230">
        <v>0</v>
      </c>
    </row>
    <row r="75" spans="2:16" x14ac:dyDescent="0.25">
      <c r="B75" s="232" t="s">
        <v>1676</v>
      </c>
      <c r="C75" s="385">
        <v>0</v>
      </c>
      <c r="D75" s="385">
        <v>0</v>
      </c>
      <c r="E75" s="385">
        <v>0</v>
      </c>
      <c r="F75" s="385">
        <v>0</v>
      </c>
      <c r="G75" s="385">
        <v>0</v>
      </c>
      <c r="H75" s="385">
        <v>0</v>
      </c>
      <c r="I75" s="385">
        <v>0</v>
      </c>
      <c r="J75" s="385">
        <v>0</v>
      </c>
      <c r="K75" s="385">
        <v>0</v>
      </c>
      <c r="L75" s="385">
        <v>0</v>
      </c>
      <c r="M75" s="385">
        <v>0</v>
      </c>
      <c r="N75" s="385">
        <v>0</v>
      </c>
      <c r="O75" s="230">
        <v>0</v>
      </c>
      <c r="P75" s="230">
        <v>0</v>
      </c>
    </row>
    <row r="76" spans="2:16" x14ac:dyDescent="0.25">
      <c r="B76" s="232" t="s">
        <v>1660</v>
      </c>
      <c r="C76" s="230">
        <v>2.4860735867558033</v>
      </c>
      <c r="D76" s="230">
        <v>0.65188366468842696</v>
      </c>
      <c r="E76" s="230">
        <v>0.38537638305995991</v>
      </c>
      <c r="F76" s="230">
        <v>0.25443208955448399</v>
      </c>
      <c r="G76" s="230">
        <v>0.25247834287638898</v>
      </c>
      <c r="H76" s="230">
        <v>2.0954619215290102</v>
      </c>
      <c r="I76" s="230">
        <v>0.77942401399107308</v>
      </c>
      <c r="J76" s="230">
        <v>1.3455284412123001</v>
      </c>
      <c r="K76" s="230">
        <v>1.19242270513033</v>
      </c>
      <c r="L76" s="230">
        <v>0</v>
      </c>
      <c r="M76" s="230">
        <v>1.1080322025883</v>
      </c>
      <c r="N76" s="230">
        <v>0.11418828660444499</v>
      </c>
      <c r="O76" s="230">
        <v>2.1255705065272998</v>
      </c>
      <c r="P76" s="230">
        <v>12.79087214451782</v>
      </c>
    </row>
    <row r="77" spans="2:16" x14ac:dyDescent="0.25">
      <c r="B77" s="355" t="s">
        <v>360</v>
      </c>
      <c r="C77" s="373">
        <v>2.7776308343315903</v>
      </c>
      <c r="D77" s="373">
        <v>0.71745053968842698</v>
      </c>
      <c r="E77" s="373">
        <v>1.53179925251996</v>
      </c>
      <c r="F77" s="373">
        <v>0.25443208955448399</v>
      </c>
      <c r="G77" s="373">
        <v>0.27920103785778899</v>
      </c>
      <c r="H77" s="373">
        <v>2.0954619215290102</v>
      </c>
      <c r="I77" s="373">
        <v>0.85442401399107304</v>
      </c>
      <c r="J77" s="373">
        <v>1.3455284412123001</v>
      </c>
      <c r="K77" s="373">
        <v>1.3987682275747699</v>
      </c>
      <c r="L77" s="373">
        <v>0</v>
      </c>
      <c r="M77" s="373">
        <v>1.1080322025883</v>
      </c>
      <c r="N77" s="373">
        <v>0.11418828660444499</v>
      </c>
      <c r="O77" s="373">
        <v>3.0204701330272998</v>
      </c>
      <c r="P77" s="373">
        <v>15.497386980479448</v>
      </c>
    </row>
    <row r="78" spans="2:16" x14ac:dyDescent="0.25">
      <c r="B78" s="171"/>
      <c r="C78" s="386"/>
      <c r="D78" s="386"/>
      <c r="E78" s="386"/>
      <c r="F78" s="386"/>
      <c r="G78" s="386"/>
      <c r="H78" s="386"/>
      <c r="I78" s="386"/>
      <c r="J78" s="386"/>
      <c r="K78" s="386"/>
      <c r="L78" s="386"/>
      <c r="M78" s="386"/>
      <c r="N78" s="386"/>
      <c r="O78" s="386"/>
      <c r="P78" s="386"/>
    </row>
    <row r="79" spans="2:16" x14ac:dyDescent="0.25">
      <c r="B79" s="171"/>
      <c r="C79" s="386"/>
      <c r="D79" s="386"/>
      <c r="E79" s="386"/>
      <c r="F79" s="386"/>
      <c r="G79" s="386"/>
      <c r="H79" s="386"/>
      <c r="I79" s="386"/>
      <c r="J79" s="386"/>
      <c r="K79" s="386"/>
      <c r="L79" s="386"/>
      <c r="M79" s="386"/>
      <c r="N79" s="386"/>
      <c r="O79" s="386"/>
      <c r="P79" s="386"/>
    </row>
    <row r="80" spans="2:16" ht="15.75" x14ac:dyDescent="0.25">
      <c r="B80" s="292" t="s">
        <v>1677</v>
      </c>
    </row>
    <row r="81" spans="2:16" x14ac:dyDescent="0.25">
      <c r="B81" s="330" t="s">
        <v>1678</v>
      </c>
      <c r="C81" s="330"/>
      <c r="D81" s="364"/>
      <c r="E81" s="364"/>
      <c r="F81" s="364"/>
      <c r="G81" s="330"/>
      <c r="H81" s="364"/>
      <c r="I81" s="364"/>
      <c r="J81" s="364"/>
      <c r="K81" s="364"/>
      <c r="L81" s="364"/>
      <c r="M81" s="364"/>
      <c r="N81" s="364"/>
      <c r="O81" s="364"/>
      <c r="P81" s="364"/>
    </row>
    <row r="82" spans="2:16" x14ac:dyDescent="0.25">
      <c r="B82" s="226"/>
      <c r="C82" s="226"/>
      <c r="D82" s="226"/>
      <c r="E82" s="226"/>
      <c r="F82" s="226"/>
      <c r="G82" s="226"/>
      <c r="H82" s="226"/>
      <c r="I82" s="226"/>
      <c r="J82" s="226"/>
      <c r="K82" s="226"/>
      <c r="L82" s="226"/>
      <c r="M82" s="226"/>
      <c r="N82" s="226"/>
    </row>
    <row r="83" spans="2:16" x14ac:dyDescent="0.25">
      <c r="B83" s="226"/>
      <c r="C83" s="334" t="s">
        <v>1568</v>
      </c>
      <c r="D83" s="334" t="s">
        <v>1569</v>
      </c>
      <c r="E83" s="334" t="s">
        <v>1570</v>
      </c>
      <c r="F83" s="334" t="s">
        <v>1646</v>
      </c>
      <c r="G83" s="334" t="s">
        <v>1572</v>
      </c>
      <c r="H83" s="334" t="s">
        <v>1573</v>
      </c>
      <c r="I83" s="334" t="s">
        <v>1574</v>
      </c>
      <c r="J83" s="334" t="s">
        <v>1575</v>
      </c>
      <c r="K83" s="334" t="s">
        <v>1576</v>
      </c>
      <c r="L83" s="334" t="s">
        <v>1577</v>
      </c>
      <c r="M83" s="334" t="s">
        <v>1578</v>
      </c>
      <c r="N83" s="334" t="s">
        <v>876</v>
      </c>
      <c r="O83" s="375" t="s">
        <v>1579</v>
      </c>
      <c r="P83" s="384" t="s">
        <v>360</v>
      </c>
    </row>
    <row r="84" spans="2:16" x14ac:dyDescent="0.25">
      <c r="B84" s="19" t="s">
        <v>1679</v>
      </c>
      <c r="C84" s="385">
        <v>0</v>
      </c>
      <c r="D84" s="385">
        <v>0</v>
      </c>
      <c r="E84" s="385">
        <v>0</v>
      </c>
      <c r="F84" s="385">
        <v>0</v>
      </c>
      <c r="G84" s="385">
        <v>0</v>
      </c>
      <c r="H84" s="385">
        <v>0.12716</v>
      </c>
      <c r="I84" s="385">
        <v>0</v>
      </c>
      <c r="J84" s="385">
        <v>0</v>
      </c>
      <c r="K84" s="385">
        <v>0</v>
      </c>
      <c r="L84" s="385">
        <v>0</v>
      </c>
      <c r="M84" s="385">
        <v>0</v>
      </c>
      <c r="N84" s="385">
        <v>0</v>
      </c>
      <c r="O84" s="230">
        <v>0</v>
      </c>
      <c r="P84" s="230">
        <v>0.12716</v>
      </c>
    </row>
    <row r="85" spans="2:16" x14ac:dyDescent="0.25">
      <c r="B85" s="387" t="s">
        <v>1680</v>
      </c>
      <c r="C85" s="385">
        <v>0.53597939999999999</v>
      </c>
      <c r="D85" s="385">
        <v>0</v>
      </c>
      <c r="E85" s="385">
        <v>0</v>
      </c>
      <c r="F85" s="385">
        <v>0</v>
      </c>
      <c r="G85" s="385">
        <v>0</v>
      </c>
      <c r="H85" s="385">
        <v>0</v>
      </c>
      <c r="I85" s="385">
        <v>0</v>
      </c>
      <c r="J85" s="385">
        <v>0</v>
      </c>
      <c r="K85" s="385">
        <v>0</v>
      </c>
      <c r="L85" s="385">
        <v>0</v>
      </c>
      <c r="M85" s="385">
        <v>0.2280842389338</v>
      </c>
      <c r="N85" s="385">
        <v>0</v>
      </c>
      <c r="O85" s="230">
        <v>0.30732448707749999</v>
      </c>
      <c r="P85" s="230">
        <v>1.0713881260113001</v>
      </c>
    </row>
    <row r="86" spans="2:16" x14ac:dyDescent="0.25">
      <c r="B86" s="387" t="s">
        <v>1681</v>
      </c>
      <c r="C86" s="385">
        <v>2.6647967500000001E-2</v>
      </c>
      <c r="D86" s="385">
        <v>0</v>
      </c>
      <c r="E86" s="385">
        <v>0.12159675</v>
      </c>
      <c r="F86" s="385">
        <v>0.16901684392999999</v>
      </c>
      <c r="G86" s="385">
        <v>0</v>
      </c>
      <c r="H86" s="385">
        <v>0</v>
      </c>
      <c r="I86" s="385">
        <v>0</v>
      </c>
      <c r="J86" s="385">
        <v>0.26226749999999999</v>
      </c>
      <c r="K86" s="385">
        <v>0</v>
      </c>
      <c r="L86" s="385">
        <v>0</v>
      </c>
      <c r="M86" s="385">
        <v>0.17166600000000001</v>
      </c>
      <c r="N86" s="385">
        <v>0</v>
      </c>
      <c r="O86" s="230">
        <v>0</v>
      </c>
      <c r="P86" s="230">
        <v>0.75119506142999992</v>
      </c>
    </row>
    <row r="87" spans="2:16" x14ac:dyDescent="0.25">
      <c r="B87" s="387" t="s">
        <v>1682</v>
      </c>
      <c r="C87" s="385">
        <v>0.444220744</v>
      </c>
      <c r="D87" s="385">
        <v>0</v>
      </c>
      <c r="E87" s="385">
        <v>6.9022448E-2</v>
      </c>
      <c r="F87" s="385">
        <v>0</v>
      </c>
      <c r="G87" s="385">
        <v>0</v>
      </c>
      <c r="H87" s="385">
        <v>0.113712260869565</v>
      </c>
      <c r="I87" s="385">
        <v>0</v>
      </c>
      <c r="J87" s="385">
        <v>0</v>
      </c>
      <c r="K87" s="385">
        <v>0.19257402868000001</v>
      </c>
      <c r="L87" s="385">
        <v>0</v>
      </c>
      <c r="M87" s="385">
        <v>0</v>
      </c>
      <c r="N87" s="385">
        <v>0</v>
      </c>
      <c r="O87" s="230">
        <v>1.0709937160904299</v>
      </c>
      <c r="P87" s="230">
        <v>1.890523197639995</v>
      </c>
    </row>
    <row r="88" spans="2:16" x14ac:dyDescent="0.25">
      <c r="B88" s="387" t="s">
        <v>1683</v>
      </c>
      <c r="C88" s="385">
        <v>0.66761904944768802</v>
      </c>
      <c r="D88" s="385">
        <v>0</v>
      </c>
      <c r="E88" s="385">
        <v>0.14490678750479999</v>
      </c>
      <c r="F88" s="385">
        <v>0</v>
      </c>
      <c r="G88" s="385">
        <v>2.6722694981400001E-2</v>
      </c>
      <c r="H88" s="385">
        <v>0.359633598423446</v>
      </c>
      <c r="I88" s="385">
        <v>0.33926534530949998</v>
      </c>
      <c r="J88" s="385">
        <v>0</v>
      </c>
      <c r="K88" s="385">
        <v>0.71231596136799002</v>
      </c>
      <c r="L88" s="385">
        <v>0</v>
      </c>
      <c r="M88" s="385">
        <v>0</v>
      </c>
      <c r="N88" s="385">
        <v>0</v>
      </c>
      <c r="O88" s="230">
        <v>0.49303878842940002</v>
      </c>
      <c r="P88" s="230">
        <v>2.7435022254642241</v>
      </c>
    </row>
    <row r="89" spans="2:16" x14ac:dyDescent="0.25">
      <c r="B89" s="387" t="s">
        <v>1684</v>
      </c>
      <c r="C89" s="385">
        <v>1.1031636733838999</v>
      </c>
      <c r="D89" s="385">
        <v>0.71745053968842698</v>
      </c>
      <c r="E89" s="385">
        <v>1.1962732670151601</v>
      </c>
      <c r="F89" s="385">
        <v>8.5415245624484298E-2</v>
      </c>
      <c r="G89" s="385">
        <v>0.25247834287638898</v>
      </c>
      <c r="H89" s="385">
        <v>1.4949560622360001</v>
      </c>
      <c r="I89" s="385">
        <v>0.51515866868157301</v>
      </c>
      <c r="J89" s="385">
        <v>1.0832609412123</v>
      </c>
      <c r="K89" s="385">
        <v>0.49387823752678101</v>
      </c>
      <c r="L89" s="385">
        <v>0</v>
      </c>
      <c r="M89" s="385">
        <v>0.70828196365450091</v>
      </c>
      <c r="N89" s="385">
        <v>0.11418828660444499</v>
      </c>
      <c r="O89" s="230">
        <v>1.14911314142997</v>
      </c>
      <c r="P89" s="230">
        <v>8.9136183699339302</v>
      </c>
    </row>
    <row r="90" spans="2:16" x14ac:dyDescent="0.25">
      <c r="B90" s="355" t="s">
        <v>360</v>
      </c>
      <c r="C90" s="373">
        <v>2.7776308343315881</v>
      </c>
      <c r="D90" s="373">
        <v>0.71745053968842698</v>
      </c>
      <c r="E90" s="373">
        <v>1.53179925251996</v>
      </c>
      <c r="F90" s="373">
        <v>0.25443208955448426</v>
      </c>
      <c r="G90" s="373">
        <v>0.27920103785778899</v>
      </c>
      <c r="H90" s="373">
        <v>2.0954619215290111</v>
      </c>
      <c r="I90" s="373">
        <v>0.85442401399107304</v>
      </c>
      <c r="J90" s="373">
        <v>1.3455284412122999</v>
      </c>
      <c r="K90" s="373">
        <v>1.398768227574771</v>
      </c>
      <c r="L90" s="373">
        <v>0</v>
      </c>
      <c r="M90" s="373">
        <v>1.1080322025883009</v>
      </c>
      <c r="N90" s="373">
        <v>0.11418828660444499</v>
      </c>
      <c r="O90" s="373">
        <v>3.0204701330272998</v>
      </c>
      <c r="P90" s="373">
        <v>15.497386980479449</v>
      </c>
    </row>
    <row r="91" spans="2:16" x14ac:dyDescent="0.25">
      <c r="B91" s="288"/>
    </row>
    <row r="93" spans="2:16" ht="15.75" x14ac:dyDescent="0.25">
      <c r="B93" s="292" t="s">
        <v>1685</v>
      </c>
    </row>
    <row r="94" spans="2:16" x14ac:dyDescent="0.25">
      <c r="B94" s="330" t="s">
        <v>1686</v>
      </c>
      <c r="C94" s="330"/>
      <c r="D94" s="364"/>
      <c r="E94" s="364"/>
      <c r="F94" s="364"/>
      <c r="G94" s="330"/>
      <c r="H94" s="364"/>
      <c r="I94" s="364"/>
      <c r="J94" s="364"/>
      <c r="K94" s="364"/>
      <c r="L94" s="364"/>
      <c r="M94" s="364"/>
      <c r="N94" s="364"/>
      <c r="O94" s="364"/>
      <c r="P94" s="364"/>
    </row>
    <row r="95" spans="2:16" x14ac:dyDescent="0.25">
      <c r="B95" s="226"/>
      <c r="C95" s="226"/>
      <c r="D95" s="226"/>
      <c r="E95" s="226"/>
      <c r="F95" s="226"/>
      <c r="G95" s="226"/>
      <c r="H95" s="226"/>
      <c r="I95" s="226"/>
      <c r="J95" s="226"/>
      <c r="K95" s="226"/>
      <c r="L95" s="226"/>
      <c r="M95" s="226"/>
      <c r="N95" s="226"/>
    </row>
    <row r="96" spans="2:16" x14ac:dyDescent="0.25">
      <c r="B96" s="226"/>
      <c r="C96" s="334" t="s">
        <v>1568</v>
      </c>
      <c r="D96" s="334" t="s">
        <v>1569</v>
      </c>
      <c r="E96" s="334" t="s">
        <v>1570</v>
      </c>
      <c r="F96" s="334" t="s">
        <v>1646</v>
      </c>
      <c r="G96" s="334" t="s">
        <v>1572</v>
      </c>
      <c r="H96" s="334" t="s">
        <v>1573</v>
      </c>
      <c r="I96" s="334" t="s">
        <v>1574</v>
      </c>
      <c r="J96" s="334" t="s">
        <v>1575</v>
      </c>
      <c r="K96" s="334" t="s">
        <v>1576</v>
      </c>
      <c r="L96" s="334" t="s">
        <v>1577</v>
      </c>
      <c r="M96" s="334" t="s">
        <v>1578</v>
      </c>
      <c r="N96" s="334" t="s">
        <v>876</v>
      </c>
      <c r="O96" s="375" t="s">
        <v>1579</v>
      </c>
      <c r="P96" s="384" t="s">
        <v>360</v>
      </c>
    </row>
    <row r="97" spans="2:16" x14ac:dyDescent="0.25">
      <c r="B97" s="19" t="s">
        <v>1687</v>
      </c>
      <c r="C97" s="385">
        <v>0.23961441377678599</v>
      </c>
      <c r="D97" s="385">
        <v>6.5566874999999997E-2</v>
      </c>
      <c r="E97" s="385">
        <v>0.263779633059958</v>
      </c>
      <c r="F97" s="385">
        <v>0</v>
      </c>
      <c r="G97" s="385">
        <v>0</v>
      </c>
      <c r="H97" s="385">
        <v>0.51107890608321394</v>
      </c>
      <c r="I97" s="385">
        <v>0</v>
      </c>
      <c r="J97" s="385">
        <v>0.89811598121229996</v>
      </c>
      <c r="K97" s="385">
        <v>0.48464378040869999</v>
      </c>
      <c r="L97" s="385">
        <v>0</v>
      </c>
      <c r="M97" s="385">
        <v>0</v>
      </c>
      <c r="N97" s="385">
        <v>0</v>
      </c>
      <c r="O97" s="230">
        <v>4.5328862444842001E-2</v>
      </c>
      <c r="P97" s="230">
        <v>2.5081284519857996</v>
      </c>
    </row>
    <row r="98" spans="2:16" x14ac:dyDescent="0.25">
      <c r="B98" s="387" t="s">
        <v>1688</v>
      </c>
      <c r="C98" s="385">
        <v>0.31778041053769601</v>
      </c>
      <c r="D98" s="385">
        <v>0</v>
      </c>
      <c r="E98" s="385">
        <v>0</v>
      </c>
      <c r="F98" s="385">
        <v>3.28536125488736E-3</v>
      </c>
      <c r="G98" s="385">
        <v>2.6722694981400001E-2</v>
      </c>
      <c r="H98" s="385">
        <v>0.81703154739416894</v>
      </c>
      <c r="I98" s="385">
        <v>0.1046960783795</v>
      </c>
      <c r="J98" s="385">
        <v>0</v>
      </c>
      <c r="K98" s="385">
        <v>0.28620929645341597</v>
      </c>
      <c r="L98" s="385">
        <v>0</v>
      </c>
      <c r="M98" s="385">
        <v>0.87373913893379906</v>
      </c>
      <c r="N98" s="385">
        <v>0</v>
      </c>
      <c r="O98" s="230">
        <v>0.94362074012983499</v>
      </c>
      <c r="P98" s="230">
        <v>3.3730852680647021</v>
      </c>
    </row>
    <row r="99" spans="2:16" x14ac:dyDescent="0.25">
      <c r="B99" s="387" t="s">
        <v>1689</v>
      </c>
      <c r="C99" s="385">
        <v>1.9992955100171002</v>
      </c>
      <c r="D99" s="385">
        <v>0.65188366468842696</v>
      </c>
      <c r="E99" s="385">
        <v>1.26801961946</v>
      </c>
      <c r="F99" s="385">
        <v>8.2129884369596895E-2</v>
      </c>
      <c r="G99" s="385">
        <v>0.25247834287638898</v>
      </c>
      <c r="H99" s="385">
        <v>0.64019146805162896</v>
      </c>
      <c r="I99" s="385">
        <v>0.51919460224157299</v>
      </c>
      <c r="J99" s="385">
        <v>0</v>
      </c>
      <c r="K99" s="385">
        <v>0.62791515071265491</v>
      </c>
      <c r="L99" s="385">
        <v>0</v>
      </c>
      <c r="M99" s="385">
        <v>0.234293063654501</v>
      </c>
      <c r="N99" s="385">
        <v>0.11418828660444499</v>
      </c>
      <c r="O99" s="230">
        <v>1.8958620433751299</v>
      </c>
      <c r="P99" s="230">
        <v>8.2854516360514445</v>
      </c>
    </row>
    <row r="100" spans="2:16" x14ac:dyDescent="0.25">
      <c r="B100" s="387" t="s">
        <v>1690</v>
      </c>
      <c r="C100" s="385">
        <v>0.22094050000000001</v>
      </c>
      <c r="D100" s="385">
        <v>0</v>
      </c>
      <c r="E100" s="385">
        <v>0</v>
      </c>
      <c r="F100" s="385">
        <v>0.16901684392999999</v>
      </c>
      <c r="G100" s="385">
        <v>0</v>
      </c>
      <c r="H100" s="385">
        <v>0.12716</v>
      </c>
      <c r="I100" s="385">
        <v>0.23053333337000001</v>
      </c>
      <c r="J100" s="385">
        <v>0.44741246000000001</v>
      </c>
      <c r="K100" s="385">
        <v>0</v>
      </c>
      <c r="L100" s="385">
        <v>0</v>
      </c>
      <c r="M100" s="385">
        <v>0</v>
      </c>
      <c r="N100" s="385">
        <v>0</v>
      </c>
      <c r="O100" s="230">
        <v>0.13565848707749997</v>
      </c>
      <c r="P100" s="230">
        <v>1.3307216243775</v>
      </c>
    </row>
    <row r="101" spans="2:16" x14ac:dyDescent="0.25">
      <c r="B101" s="387" t="s">
        <v>1691</v>
      </c>
      <c r="C101" s="385">
        <v>0</v>
      </c>
      <c r="D101" s="385">
        <v>0</v>
      </c>
      <c r="E101" s="385">
        <v>0</v>
      </c>
      <c r="F101" s="385">
        <v>0</v>
      </c>
      <c r="G101" s="385">
        <v>0</v>
      </c>
      <c r="H101" s="385">
        <v>0</v>
      </c>
      <c r="I101" s="385">
        <v>0</v>
      </c>
      <c r="J101" s="385">
        <v>0</v>
      </c>
      <c r="K101" s="385">
        <v>0</v>
      </c>
      <c r="L101" s="385">
        <v>0</v>
      </c>
      <c r="M101" s="385">
        <v>0</v>
      </c>
      <c r="N101" s="385">
        <v>0</v>
      </c>
      <c r="O101" s="230">
        <v>0</v>
      </c>
      <c r="P101" s="230">
        <v>0</v>
      </c>
    </row>
    <row r="102" spans="2:16" x14ac:dyDescent="0.25">
      <c r="B102" s="355" t="s">
        <v>360</v>
      </c>
      <c r="C102" s="373">
        <v>2.7776308343315823</v>
      </c>
      <c r="D102" s="373">
        <v>0.71745053968842698</v>
      </c>
      <c r="E102" s="373">
        <v>1.531799252519958</v>
      </c>
      <c r="F102" s="373">
        <v>0.25443208955448426</v>
      </c>
      <c r="G102" s="373">
        <v>0.27920103785778899</v>
      </c>
      <c r="H102" s="373">
        <v>2.095461921529012</v>
      </c>
      <c r="I102" s="373">
        <v>0.85442401399107304</v>
      </c>
      <c r="J102" s="373">
        <v>1.3455284412122999</v>
      </c>
      <c r="K102" s="373">
        <v>1.398768227574771</v>
      </c>
      <c r="L102" s="373">
        <v>0</v>
      </c>
      <c r="M102" s="373">
        <v>1.1080322025883</v>
      </c>
      <c r="N102" s="373">
        <v>0.11418828660444499</v>
      </c>
      <c r="O102" s="373">
        <v>3.0204701330273069</v>
      </c>
      <c r="P102" s="373">
        <v>15.497386980479446</v>
      </c>
    </row>
    <row r="104" spans="2:16" x14ac:dyDescent="0.25">
      <c r="P104" s="216" t="s">
        <v>1453</v>
      </c>
    </row>
  </sheetData>
  <hyperlinks>
    <hyperlink ref="P104" location="'NTT Contents'!A1" display="To Contents" xr:uid="{73CE0E67-B286-4B14-8FD5-FBC8D40A965E}"/>
  </hyperlinks>
  <pageMargins left="0.70866141732283472" right="0.70866141732283472" top="0.74803149606299213" bottom="0.74803149606299213" header="0.31496062992125984" footer="0.31496062992125984"/>
  <pageSetup paperSize="9" scale="47"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ACF00-9458-4ED1-BA65-2606897A0D08}">
  <sheetPr codeName="Sheet16">
    <tabColor rgb="FF243386"/>
    <pageSetUpPr fitToPage="1"/>
  </sheetPr>
  <dimension ref="B2:P153"/>
  <sheetViews>
    <sheetView zoomScale="70" zoomScaleNormal="70" zoomScaleSheetLayoutView="100" workbookViewId="0"/>
  </sheetViews>
  <sheetFormatPr defaultColWidth="9.140625" defaultRowHeight="15" x14ac:dyDescent="0.25"/>
  <cols>
    <col min="1" max="1" width="4.7109375" style="19" customWidth="1"/>
    <col min="2" max="2" width="47.28515625" style="19" customWidth="1"/>
    <col min="3" max="12" width="17.7109375" style="19" customWidth="1"/>
    <col min="13" max="13" width="18.5703125" style="19" bestFit="1" customWidth="1"/>
    <col min="14" max="14" width="9.140625" style="19"/>
    <col min="15" max="15" width="18.5703125" style="19" customWidth="1"/>
    <col min="16" max="20" width="9.140625" style="19"/>
    <col min="21" max="21" width="9.140625" style="19" customWidth="1"/>
    <col min="22" max="16384" width="9.140625" style="19"/>
  </cols>
  <sheetData>
    <row r="2" spans="2:13" ht="43.5" customHeight="1" x14ac:dyDescent="0.25"/>
    <row r="5" spans="2:13" ht="15.75" hidden="1" x14ac:dyDescent="0.25">
      <c r="B5" s="292" t="s">
        <v>1692</v>
      </c>
    </row>
    <row r="6" spans="2:13" hidden="1" x14ac:dyDescent="0.25">
      <c r="B6" s="330" t="s">
        <v>1693</v>
      </c>
      <c r="C6" s="364"/>
      <c r="D6" s="364"/>
      <c r="E6" s="364"/>
      <c r="F6" s="364"/>
      <c r="G6" s="364"/>
      <c r="H6" s="364"/>
      <c r="I6" s="364"/>
      <c r="J6" s="364"/>
      <c r="K6" s="364"/>
      <c r="L6" s="364"/>
      <c r="M6" s="364"/>
    </row>
    <row r="7" spans="2:13" hidden="1" x14ac:dyDescent="0.25">
      <c r="B7" s="226"/>
      <c r="C7" s="226"/>
      <c r="D7" s="226"/>
      <c r="E7" s="226"/>
      <c r="F7" s="226"/>
      <c r="G7" s="226"/>
      <c r="H7" s="226"/>
      <c r="I7" s="226"/>
      <c r="J7" s="226"/>
      <c r="K7" s="226"/>
      <c r="L7" s="226"/>
      <c r="M7" s="226"/>
    </row>
    <row r="8" spans="2:13" ht="45" hidden="1" x14ac:dyDescent="0.25">
      <c r="B8" s="226"/>
      <c r="C8" s="296" t="s">
        <v>1549</v>
      </c>
      <c r="D8" s="296" t="s">
        <v>1550</v>
      </c>
      <c r="E8" s="296" t="s">
        <v>1551</v>
      </c>
      <c r="F8" s="296" t="s">
        <v>1552</v>
      </c>
      <c r="G8" s="296" t="s">
        <v>1553</v>
      </c>
      <c r="H8" s="296" t="s">
        <v>1554</v>
      </c>
      <c r="I8" s="296" t="s">
        <v>1555</v>
      </c>
      <c r="J8" s="296"/>
      <c r="K8" s="296" t="s">
        <v>1556</v>
      </c>
      <c r="L8" s="296" t="s">
        <v>358</v>
      </c>
      <c r="M8" s="297" t="s">
        <v>360</v>
      </c>
    </row>
    <row r="9" spans="2:13" hidden="1" x14ac:dyDescent="0.25">
      <c r="B9" s="19" t="s">
        <v>1679</v>
      </c>
      <c r="C9" s="365"/>
      <c r="D9" s="365"/>
      <c r="E9" s="365"/>
      <c r="F9" s="365"/>
      <c r="G9" s="365"/>
      <c r="H9" s="365"/>
      <c r="I9" s="365"/>
      <c r="J9" s="365"/>
      <c r="K9" s="365"/>
      <c r="L9" s="365"/>
      <c r="M9" s="365"/>
    </row>
    <row r="10" spans="2:13" hidden="1" x14ac:dyDescent="0.25">
      <c r="B10" s="19" t="s">
        <v>1694</v>
      </c>
      <c r="C10" s="365"/>
      <c r="D10" s="365"/>
      <c r="E10" s="365"/>
      <c r="F10" s="365"/>
      <c r="G10" s="365"/>
      <c r="H10" s="365"/>
      <c r="I10" s="365"/>
      <c r="J10" s="365"/>
      <c r="K10" s="365"/>
      <c r="L10" s="365"/>
      <c r="M10" s="365"/>
    </row>
    <row r="11" spans="2:13" hidden="1" x14ac:dyDescent="0.25">
      <c r="B11" s="19" t="s">
        <v>1681</v>
      </c>
      <c r="C11" s="365"/>
      <c r="D11" s="365"/>
      <c r="E11" s="365"/>
      <c r="F11" s="365"/>
      <c r="G11" s="365"/>
      <c r="H11" s="365"/>
      <c r="I11" s="365"/>
      <c r="J11" s="365"/>
      <c r="K11" s="365"/>
      <c r="L11" s="365"/>
      <c r="M11" s="365"/>
    </row>
    <row r="12" spans="2:13" hidden="1" x14ac:dyDescent="0.25">
      <c r="B12" s="19" t="s">
        <v>1682</v>
      </c>
      <c r="C12" s="365"/>
      <c r="D12" s="365"/>
      <c r="E12" s="365"/>
      <c r="F12" s="365"/>
      <c r="G12" s="365"/>
      <c r="H12" s="365"/>
      <c r="I12" s="365"/>
      <c r="J12" s="365"/>
      <c r="K12" s="365"/>
      <c r="L12" s="365"/>
      <c r="M12" s="365"/>
    </row>
    <row r="13" spans="2:13" hidden="1" x14ac:dyDescent="0.25">
      <c r="B13" s="19" t="s">
        <v>1695</v>
      </c>
      <c r="C13" s="365"/>
      <c r="D13" s="365"/>
      <c r="E13" s="365"/>
      <c r="F13" s="365"/>
      <c r="G13" s="365"/>
      <c r="H13" s="365"/>
      <c r="I13" s="365"/>
      <c r="J13" s="365"/>
      <c r="K13" s="365"/>
      <c r="L13" s="365"/>
      <c r="M13" s="365"/>
    </row>
    <row r="14" spans="2:13" hidden="1" x14ac:dyDescent="0.25">
      <c r="B14" s="355" t="s">
        <v>360</v>
      </c>
      <c r="C14" s="311"/>
      <c r="D14" s="311"/>
      <c r="E14" s="311"/>
      <c r="F14" s="311"/>
      <c r="G14" s="311"/>
      <c r="H14" s="311"/>
      <c r="I14" s="311"/>
      <c r="J14" s="311"/>
      <c r="K14" s="311"/>
      <c r="L14" s="311"/>
      <c r="M14" s="311"/>
    </row>
    <row r="15" spans="2:13" hidden="1" x14ac:dyDescent="0.25">
      <c r="C15" s="264"/>
      <c r="D15" s="264"/>
      <c r="E15" s="264"/>
      <c r="F15" s="264"/>
      <c r="G15" s="264"/>
      <c r="H15" s="264"/>
      <c r="I15" s="264"/>
      <c r="J15" s="264"/>
      <c r="K15" s="264"/>
      <c r="L15" s="264"/>
      <c r="M15" s="264"/>
    </row>
    <row r="16" spans="2:13" hidden="1" x14ac:dyDescent="0.25">
      <c r="C16" s="264"/>
      <c r="D16" s="264"/>
      <c r="E16" s="264"/>
      <c r="F16" s="264"/>
      <c r="G16" s="264"/>
      <c r="H16" s="264"/>
      <c r="I16" s="264"/>
      <c r="J16" s="264"/>
      <c r="K16" s="264"/>
      <c r="L16" s="264"/>
      <c r="M16" s="264"/>
    </row>
    <row r="17" spans="2:13" hidden="1" x14ac:dyDescent="0.25"/>
    <row r="18" spans="2:13" hidden="1" x14ac:dyDescent="0.25"/>
    <row r="19" spans="2:13" ht="15.75" hidden="1" x14ac:dyDescent="0.25">
      <c r="B19" s="292" t="s">
        <v>1696</v>
      </c>
    </row>
    <row r="20" spans="2:13" hidden="1" x14ac:dyDescent="0.25">
      <c r="B20" s="330" t="s">
        <v>1387</v>
      </c>
      <c r="C20" s="364"/>
      <c r="D20" s="364"/>
      <c r="E20" s="364"/>
      <c r="F20" s="364"/>
      <c r="G20" s="364"/>
      <c r="H20" s="364"/>
      <c r="I20" s="364"/>
      <c r="J20" s="364"/>
      <c r="K20" s="364"/>
      <c r="L20" s="364"/>
      <c r="M20" s="364"/>
    </row>
    <row r="21" spans="2:13" hidden="1" x14ac:dyDescent="0.25">
      <c r="B21" s="226"/>
      <c r="C21" s="226"/>
      <c r="D21" s="226"/>
      <c r="E21" s="226"/>
      <c r="F21" s="226"/>
      <c r="G21" s="226"/>
      <c r="H21" s="226"/>
      <c r="I21" s="226"/>
      <c r="J21" s="226"/>
      <c r="K21" s="226"/>
      <c r="L21" s="226"/>
      <c r="M21" s="226"/>
    </row>
    <row r="22" spans="2:13" ht="45" hidden="1" x14ac:dyDescent="0.25">
      <c r="B22" s="226"/>
      <c r="C22" s="296" t="s">
        <v>1549</v>
      </c>
      <c r="D22" s="296" t="s">
        <v>1550</v>
      </c>
      <c r="E22" s="296" t="s">
        <v>1551</v>
      </c>
      <c r="F22" s="296" t="s">
        <v>1552</v>
      </c>
      <c r="G22" s="296" t="s">
        <v>1553</v>
      </c>
      <c r="H22" s="296" t="s">
        <v>1554</v>
      </c>
      <c r="I22" s="296" t="s">
        <v>1555</v>
      </c>
      <c r="J22" s="296"/>
      <c r="K22" s="296" t="s">
        <v>1556</v>
      </c>
      <c r="L22" s="296" t="s">
        <v>358</v>
      </c>
      <c r="M22" s="297" t="s">
        <v>360</v>
      </c>
    </row>
    <row r="23" spans="2:13" hidden="1" x14ac:dyDescent="0.25">
      <c r="B23" s="19" t="s">
        <v>1697</v>
      </c>
      <c r="C23" s="365"/>
      <c r="D23" s="365"/>
      <c r="E23" s="365"/>
      <c r="F23" s="365"/>
      <c r="G23" s="365"/>
      <c r="H23" s="365"/>
      <c r="I23" s="365"/>
      <c r="J23" s="365"/>
      <c r="K23" s="365"/>
      <c r="L23" s="365"/>
      <c r="M23" s="365"/>
    </row>
    <row r="24" spans="2:13" hidden="1" x14ac:dyDescent="0.25">
      <c r="B24" s="19" t="s">
        <v>1698</v>
      </c>
      <c r="C24" s="365"/>
      <c r="D24" s="365"/>
      <c r="E24" s="365"/>
      <c r="F24" s="365"/>
      <c r="G24" s="365"/>
      <c r="H24" s="365"/>
      <c r="I24" s="365"/>
      <c r="J24" s="365"/>
      <c r="K24" s="365"/>
      <c r="L24" s="365"/>
      <c r="M24" s="365"/>
    </row>
    <row r="25" spans="2:13" hidden="1" x14ac:dyDescent="0.25">
      <c r="B25" s="19" t="s">
        <v>1699</v>
      </c>
      <c r="C25" s="365"/>
      <c r="D25" s="365"/>
      <c r="E25" s="365"/>
      <c r="F25" s="365"/>
      <c r="G25" s="365"/>
      <c r="H25" s="365"/>
      <c r="I25" s="365"/>
      <c r="J25" s="365"/>
      <c r="K25" s="365"/>
      <c r="L25" s="365"/>
      <c r="M25" s="365"/>
    </row>
    <row r="26" spans="2:13" hidden="1" x14ac:dyDescent="0.25">
      <c r="B26" s="19" t="s">
        <v>1700</v>
      </c>
      <c r="C26" s="365"/>
      <c r="D26" s="365"/>
      <c r="E26" s="365"/>
      <c r="F26" s="365"/>
      <c r="G26" s="365"/>
      <c r="H26" s="365"/>
      <c r="I26" s="365"/>
      <c r="J26" s="365"/>
      <c r="K26" s="365"/>
      <c r="L26" s="365"/>
      <c r="M26" s="365"/>
    </row>
    <row r="27" spans="2:13" hidden="1" x14ac:dyDescent="0.25">
      <c r="B27" s="19" t="s">
        <v>1701</v>
      </c>
      <c r="C27" s="365"/>
      <c r="D27" s="365"/>
      <c r="E27" s="365"/>
      <c r="F27" s="365"/>
      <c r="G27" s="365"/>
      <c r="H27" s="365"/>
      <c r="I27" s="365"/>
      <c r="J27" s="365"/>
      <c r="K27" s="365"/>
      <c r="L27" s="365"/>
      <c r="M27" s="365"/>
    </row>
    <row r="28" spans="2:13" hidden="1" x14ac:dyDescent="0.25">
      <c r="B28" s="19" t="s">
        <v>1702</v>
      </c>
      <c r="C28" s="365"/>
      <c r="D28" s="365"/>
      <c r="E28" s="365"/>
      <c r="F28" s="365"/>
      <c r="G28" s="365"/>
      <c r="H28" s="365"/>
      <c r="I28" s="365"/>
      <c r="J28" s="365"/>
      <c r="K28" s="365"/>
      <c r="L28" s="365"/>
      <c r="M28" s="365"/>
    </row>
    <row r="29" spans="2:13" hidden="1" x14ac:dyDescent="0.25">
      <c r="B29" s="355" t="s">
        <v>360</v>
      </c>
      <c r="C29" s="311"/>
      <c r="D29" s="311"/>
      <c r="E29" s="311"/>
      <c r="F29" s="311"/>
      <c r="G29" s="311"/>
      <c r="H29" s="311"/>
      <c r="I29" s="311"/>
      <c r="J29" s="311"/>
      <c r="K29" s="311"/>
      <c r="L29" s="311"/>
      <c r="M29" s="311"/>
    </row>
    <row r="30" spans="2:13" hidden="1" x14ac:dyDescent="0.25"/>
    <row r="31" spans="2:13" hidden="1" x14ac:dyDescent="0.25"/>
    <row r="32" spans="2:13" hidden="1" x14ac:dyDescent="0.25"/>
    <row r="33" spans="2:13" hidden="1" x14ac:dyDescent="0.25"/>
    <row r="34" spans="2:13" ht="15.75" hidden="1" x14ac:dyDescent="0.25">
      <c r="B34" s="292" t="s">
        <v>1703</v>
      </c>
    </row>
    <row r="35" spans="2:13" hidden="1" x14ac:dyDescent="0.25">
      <c r="B35" s="341" t="s">
        <v>1704</v>
      </c>
      <c r="C35" s="364"/>
      <c r="D35" s="364"/>
      <c r="E35" s="364"/>
      <c r="F35" s="364"/>
      <c r="G35" s="364"/>
      <c r="H35" s="364"/>
      <c r="I35" s="364"/>
      <c r="J35" s="364"/>
      <c r="K35" s="364"/>
      <c r="L35" s="364"/>
      <c r="M35" s="364"/>
    </row>
    <row r="36" spans="2:13" hidden="1" x14ac:dyDescent="0.25">
      <c r="B36" s="226"/>
      <c r="C36" s="226"/>
      <c r="D36" s="226"/>
      <c r="E36" s="226"/>
      <c r="F36" s="226"/>
      <c r="G36" s="226"/>
      <c r="H36" s="226"/>
      <c r="I36" s="226"/>
      <c r="J36" s="226"/>
      <c r="K36" s="226"/>
      <c r="L36" s="226"/>
      <c r="M36" s="226"/>
    </row>
    <row r="37" spans="2:13" ht="45" hidden="1" x14ac:dyDescent="0.25">
      <c r="B37" s="226"/>
      <c r="C37" s="296" t="s">
        <v>1549</v>
      </c>
      <c r="D37" s="296" t="s">
        <v>1550</v>
      </c>
      <c r="E37" s="296" t="s">
        <v>1551</v>
      </c>
      <c r="F37" s="296" t="s">
        <v>1552</v>
      </c>
      <c r="G37" s="296" t="s">
        <v>1553</v>
      </c>
      <c r="H37" s="296" t="s">
        <v>1554</v>
      </c>
      <c r="I37" s="296" t="s">
        <v>1555</v>
      </c>
      <c r="J37" s="296"/>
      <c r="K37" s="296" t="s">
        <v>1556</v>
      </c>
      <c r="L37" s="296" t="s">
        <v>358</v>
      </c>
      <c r="M37" s="297" t="s">
        <v>360</v>
      </c>
    </row>
    <row r="38" spans="2:13" hidden="1" x14ac:dyDescent="0.25">
      <c r="B38" s="318" t="s">
        <v>1705</v>
      </c>
      <c r="C38" s="388"/>
      <c r="D38" s="388"/>
      <c r="E38" s="388"/>
      <c r="F38" s="388"/>
      <c r="G38" s="388"/>
      <c r="H38" s="388"/>
      <c r="I38" s="388"/>
      <c r="J38" s="388"/>
      <c r="K38" s="388"/>
      <c r="L38" s="388"/>
      <c r="M38" s="389"/>
    </row>
    <row r="39" spans="2:13" hidden="1" x14ac:dyDescent="0.25">
      <c r="B39" s="291" t="s">
        <v>1706</v>
      </c>
    </row>
    <row r="40" spans="2:13" hidden="1" x14ac:dyDescent="0.25"/>
    <row r="41" spans="2:13" hidden="1" x14ac:dyDescent="0.25"/>
    <row r="42" spans="2:13" hidden="1" x14ac:dyDescent="0.25"/>
    <row r="43" spans="2:13" hidden="1" x14ac:dyDescent="0.25"/>
    <row r="44" spans="2:13" ht="15.75" hidden="1" x14ac:dyDescent="0.25">
      <c r="B44" s="292" t="s">
        <v>1707</v>
      </c>
    </row>
    <row r="45" spans="2:13" hidden="1" x14ac:dyDescent="0.25">
      <c r="B45" s="341" t="s">
        <v>1391</v>
      </c>
      <c r="C45" s="364"/>
      <c r="D45" s="364"/>
      <c r="E45" s="364"/>
      <c r="F45" s="364"/>
      <c r="G45" s="364"/>
      <c r="H45" s="364"/>
      <c r="I45" s="364"/>
      <c r="J45" s="364"/>
      <c r="K45" s="364"/>
      <c r="L45" s="364"/>
      <c r="M45" s="364"/>
    </row>
    <row r="46" spans="2:13" hidden="1" x14ac:dyDescent="0.25">
      <c r="B46" s="226"/>
      <c r="C46" s="226"/>
      <c r="D46" s="226"/>
      <c r="E46" s="226"/>
      <c r="F46" s="226"/>
      <c r="G46" s="226"/>
      <c r="H46" s="226"/>
      <c r="I46" s="226"/>
      <c r="J46" s="226"/>
      <c r="K46" s="226"/>
      <c r="L46" s="226"/>
      <c r="M46" s="226"/>
    </row>
    <row r="47" spans="2:13" ht="45" hidden="1" x14ac:dyDescent="0.25">
      <c r="B47" s="226"/>
      <c r="C47" s="296" t="s">
        <v>1549</v>
      </c>
      <c r="D47" s="296" t="s">
        <v>1550</v>
      </c>
      <c r="E47" s="296" t="s">
        <v>1551</v>
      </c>
      <c r="F47" s="296" t="s">
        <v>1552</v>
      </c>
      <c r="G47" s="296" t="s">
        <v>1553</v>
      </c>
      <c r="H47" s="296" t="s">
        <v>1554</v>
      </c>
      <c r="I47" s="296" t="s">
        <v>1555</v>
      </c>
      <c r="J47" s="296"/>
      <c r="K47" s="296" t="s">
        <v>1556</v>
      </c>
      <c r="L47" s="296" t="s">
        <v>358</v>
      </c>
      <c r="M47" s="297" t="s">
        <v>360</v>
      </c>
    </row>
    <row r="48" spans="2:13" hidden="1" x14ac:dyDescent="0.25">
      <c r="B48" s="318" t="s">
        <v>1705</v>
      </c>
      <c r="C48" s="390"/>
      <c r="D48" s="390"/>
      <c r="E48" s="390"/>
      <c r="F48" s="390"/>
      <c r="G48" s="390"/>
      <c r="H48" s="390"/>
      <c r="I48" s="390"/>
      <c r="J48" s="390"/>
      <c r="K48" s="390"/>
      <c r="L48" s="390"/>
      <c r="M48" s="391"/>
    </row>
    <row r="49" spans="2:13" hidden="1" x14ac:dyDescent="0.25">
      <c r="B49" s="291" t="s">
        <v>1706</v>
      </c>
    </row>
    <row r="50" spans="2:13" hidden="1" x14ac:dyDescent="0.25"/>
    <row r="51" spans="2:13" hidden="1" x14ac:dyDescent="0.25"/>
    <row r="52" spans="2:13" hidden="1" x14ac:dyDescent="0.25"/>
    <row r="53" spans="2:13" hidden="1" x14ac:dyDescent="0.25"/>
    <row r="54" spans="2:13" ht="15.75" hidden="1" x14ac:dyDescent="0.25">
      <c r="B54" s="292" t="s">
        <v>1708</v>
      </c>
    </row>
    <row r="55" spans="2:13" hidden="1" x14ac:dyDescent="0.25">
      <c r="B55" s="341" t="s">
        <v>1393</v>
      </c>
      <c r="C55" s="364"/>
      <c r="D55" s="364"/>
      <c r="E55" s="364"/>
      <c r="F55" s="364"/>
      <c r="G55" s="364"/>
      <c r="H55" s="364"/>
      <c r="I55" s="364"/>
      <c r="J55" s="364"/>
      <c r="K55" s="364"/>
      <c r="L55" s="364"/>
      <c r="M55" s="364"/>
    </row>
    <row r="56" spans="2:13" hidden="1" x14ac:dyDescent="0.25">
      <c r="B56" s="226"/>
      <c r="C56" s="226"/>
      <c r="D56" s="226"/>
      <c r="E56" s="226"/>
      <c r="F56" s="226"/>
      <c r="G56" s="226"/>
      <c r="H56" s="226"/>
      <c r="I56" s="226"/>
      <c r="J56" s="226"/>
      <c r="K56" s="226"/>
      <c r="L56" s="226"/>
      <c r="M56" s="226"/>
    </row>
    <row r="57" spans="2:13" ht="45" hidden="1" x14ac:dyDescent="0.25">
      <c r="B57" s="226"/>
      <c r="C57" s="296" t="s">
        <v>1549</v>
      </c>
      <c r="D57" s="296" t="s">
        <v>1550</v>
      </c>
      <c r="E57" s="296" t="s">
        <v>1551</v>
      </c>
      <c r="F57" s="296" t="s">
        <v>1552</v>
      </c>
      <c r="G57" s="296" t="s">
        <v>1553</v>
      </c>
      <c r="H57" s="296" t="s">
        <v>1554</v>
      </c>
      <c r="I57" s="296" t="s">
        <v>1555</v>
      </c>
      <c r="J57" s="296"/>
      <c r="K57" s="296" t="s">
        <v>1556</v>
      </c>
      <c r="L57" s="296" t="s">
        <v>358</v>
      </c>
      <c r="M57" s="297" t="s">
        <v>360</v>
      </c>
    </row>
    <row r="58" spans="2:13" hidden="1" x14ac:dyDescent="0.25">
      <c r="B58" s="232" t="s">
        <v>1709</v>
      </c>
      <c r="C58" s="392" t="s">
        <v>1632</v>
      </c>
      <c r="D58" s="392" t="s">
        <v>1632</v>
      </c>
      <c r="E58" s="392" t="s">
        <v>1632</v>
      </c>
      <c r="F58" s="392" t="s">
        <v>1632</v>
      </c>
      <c r="G58" s="392" t="s">
        <v>1632</v>
      </c>
      <c r="H58" s="392" t="s">
        <v>1632</v>
      </c>
      <c r="I58" s="392" t="s">
        <v>1632</v>
      </c>
      <c r="J58" s="392"/>
      <c r="K58" s="392" t="s">
        <v>1632</v>
      </c>
      <c r="L58" s="392" t="s">
        <v>1632</v>
      </c>
      <c r="M58" s="392" t="s">
        <v>1632</v>
      </c>
    </row>
    <row r="59" spans="2:13" hidden="1" x14ac:dyDescent="0.25">
      <c r="B59" s="232" t="s">
        <v>1710</v>
      </c>
      <c r="C59" s="392" t="s">
        <v>1632</v>
      </c>
      <c r="D59" s="392" t="s">
        <v>1632</v>
      </c>
      <c r="E59" s="392" t="s">
        <v>1632</v>
      </c>
      <c r="F59" s="392" t="s">
        <v>1632</v>
      </c>
      <c r="G59" s="392" t="s">
        <v>1632</v>
      </c>
      <c r="H59" s="392" t="s">
        <v>1632</v>
      </c>
      <c r="I59" s="392" t="s">
        <v>1632</v>
      </c>
      <c r="J59" s="392"/>
      <c r="K59" s="392" t="s">
        <v>1632</v>
      </c>
      <c r="L59" s="392" t="s">
        <v>1632</v>
      </c>
      <c r="M59" s="392" t="s">
        <v>1632</v>
      </c>
    </row>
    <row r="60" spans="2:13" hidden="1" x14ac:dyDescent="0.25">
      <c r="B60" s="232" t="s">
        <v>1711</v>
      </c>
      <c r="C60" s="392" t="s">
        <v>1632</v>
      </c>
      <c r="D60" s="392" t="s">
        <v>1632</v>
      </c>
      <c r="E60" s="392" t="s">
        <v>1632</v>
      </c>
      <c r="F60" s="392" t="s">
        <v>1632</v>
      </c>
      <c r="G60" s="392" t="s">
        <v>1632</v>
      </c>
      <c r="H60" s="392" t="s">
        <v>1632</v>
      </c>
      <c r="I60" s="392" t="s">
        <v>1632</v>
      </c>
      <c r="J60" s="392"/>
      <c r="K60" s="392" t="s">
        <v>1632</v>
      </c>
      <c r="L60" s="392" t="s">
        <v>1632</v>
      </c>
      <c r="M60" s="392" t="s">
        <v>1632</v>
      </c>
    </row>
    <row r="61" spans="2:13" hidden="1" x14ac:dyDescent="0.25">
      <c r="B61" s="232" t="s">
        <v>1712</v>
      </c>
      <c r="C61" s="392" t="s">
        <v>1632</v>
      </c>
      <c r="D61" s="392" t="s">
        <v>1632</v>
      </c>
      <c r="E61" s="392" t="s">
        <v>1632</v>
      </c>
      <c r="F61" s="392" t="s">
        <v>1632</v>
      </c>
      <c r="G61" s="392" t="s">
        <v>1632</v>
      </c>
      <c r="H61" s="392" t="s">
        <v>1632</v>
      </c>
      <c r="I61" s="392" t="s">
        <v>1632</v>
      </c>
      <c r="J61" s="392"/>
      <c r="K61" s="392" t="s">
        <v>1632</v>
      </c>
      <c r="L61" s="392" t="s">
        <v>1632</v>
      </c>
      <c r="M61" s="392" t="s">
        <v>1632</v>
      </c>
    </row>
    <row r="62" spans="2:13" hidden="1" x14ac:dyDescent="0.25">
      <c r="B62" s="232" t="s">
        <v>1713</v>
      </c>
      <c r="C62" s="392" t="s">
        <v>1632</v>
      </c>
      <c r="D62" s="392" t="s">
        <v>1632</v>
      </c>
      <c r="E62" s="392" t="s">
        <v>1632</v>
      </c>
      <c r="F62" s="392" t="s">
        <v>1632</v>
      </c>
      <c r="G62" s="392" t="s">
        <v>1632</v>
      </c>
      <c r="H62" s="392" t="s">
        <v>1632</v>
      </c>
      <c r="I62" s="392" t="s">
        <v>1632</v>
      </c>
      <c r="J62" s="392"/>
      <c r="K62" s="392" t="s">
        <v>1632</v>
      </c>
      <c r="L62" s="392" t="s">
        <v>1632</v>
      </c>
      <c r="M62" s="392" t="s">
        <v>1632</v>
      </c>
    </row>
    <row r="63" spans="2:13" hidden="1" x14ac:dyDescent="0.25">
      <c r="B63" s="238" t="s">
        <v>1714</v>
      </c>
      <c r="C63" s="393" t="s">
        <v>1632</v>
      </c>
      <c r="D63" s="393" t="s">
        <v>1632</v>
      </c>
      <c r="E63" s="393" t="s">
        <v>1632</v>
      </c>
      <c r="F63" s="393" t="s">
        <v>1632</v>
      </c>
      <c r="G63" s="393" t="s">
        <v>1632</v>
      </c>
      <c r="H63" s="393" t="s">
        <v>1632</v>
      </c>
      <c r="I63" s="393" t="s">
        <v>1632</v>
      </c>
      <c r="J63" s="393"/>
      <c r="K63" s="393" t="s">
        <v>1632</v>
      </c>
      <c r="L63" s="393" t="s">
        <v>1632</v>
      </c>
      <c r="M63" s="393" t="s">
        <v>1632</v>
      </c>
    </row>
    <row r="64" spans="2:13" hidden="1" x14ac:dyDescent="0.25"/>
    <row r="65" spans="2:13" hidden="1" x14ac:dyDescent="0.25"/>
    <row r="66" spans="2:13" hidden="1" x14ac:dyDescent="0.25"/>
    <row r="67" spans="2:13" hidden="1" x14ac:dyDescent="0.25"/>
    <row r="68" spans="2:13" ht="15.75" hidden="1" x14ac:dyDescent="0.25">
      <c r="B68" s="292" t="s">
        <v>1715</v>
      </c>
    </row>
    <row r="69" spans="2:13" hidden="1" x14ac:dyDescent="0.25">
      <c r="B69" s="341" t="s">
        <v>1395</v>
      </c>
      <c r="C69" s="364"/>
      <c r="D69" s="364"/>
      <c r="E69" s="364"/>
      <c r="F69" s="364"/>
      <c r="G69" s="364"/>
      <c r="H69" s="364"/>
      <c r="I69" s="364"/>
      <c r="J69" s="364"/>
      <c r="K69" s="364"/>
      <c r="L69" s="364"/>
      <c r="M69" s="364"/>
    </row>
    <row r="70" spans="2:13" hidden="1" x14ac:dyDescent="0.25">
      <c r="B70" s="226"/>
      <c r="C70" s="226"/>
      <c r="D70" s="226"/>
      <c r="E70" s="226"/>
      <c r="F70" s="226"/>
      <c r="G70" s="226"/>
      <c r="H70" s="226"/>
      <c r="I70" s="226"/>
      <c r="J70" s="226"/>
      <c r="K70" s="226"/>
      <c r="L70" s="226"/>
      <c r="M70" s="226"/>
    </row>
    <row r="71" spans="2:13" ht="45" hidden="1" x14ac:dyDescent="0.25">
      <c r="B71" s="226"/>
      <c r="C71" s="296" t="s">
        <v>1549</v>
      </c>
      <c r="D71" s="296" t="s">
        <v>1550</v>
      </c>
      <c r="E71" s="296" t="s">
        <v>1551</v>
      </c>
      <c r="F71" s="296" t="s">
        <v>1552</v>
      </c>
      <c r="G71" s="296" t="s">
        <v>1553</v>
      </c>
      <c r="H71" s="296" t="s">
        <v>1554</v>
      </c>
      <c r="I71" s="296" t="s">
        <v>1555</v>
      </c>
      <c r="J71" s="296"/>
      <c r="K71" s="296" t="s">
        <v>1556</v>
      </c>
      <c r="L71" s="296" t="s">
        <v>358</v>
      </c>
      <c r="M71" s="297" t="s">
        <v>360</v>
      </c>
    </row>
    <row r="72" spans="2:13" hidden="1" x14ac:dyDescent="0.25">
      <c r="B72" s="318" t="s">
        <v>1716</v>
      </c>
      <c r="C72" s="390" t="s">
        <v>1717</v>
      </c>
      <c r="D72" s="390" t="s">
        <v>1717</v>
      </c>
      <c r="E72" s="390" t="s">
        <v>1717</v>
      </c>
      <c r="F72" s="390" t="s">
        <v>1717</v>
      </c>
      <c r="G72" s="390" t="s">
        <v>1717</v>
      </c>
      <c r="H72" s="390" t="s">
        <v>1717</v>
      </c>
      <c r="I72" s="390" t="s">
        <v>1717</v>
      </c>
      <c r="J72" s="390"/>
      <c r="K72" s="390" t="s">
        <v>1717</v>
      </c>
      <c r="L72" s="390" t="s">
        <v>1717</v>
      </c>
      <c r="M72" s="391" t="s">
        <v>1717</v>
      </c>
    </row>
    <row r="73" spans="2:13" hidden="1" x14ac:dyDescent="0.25"/>
    <row r="74" spans="2:13" hidden="1" x14ac:dyDescent="0.25"/>
    <row r="75" spans="2:13" hidden="1" x14ac:dyDescent="0.25"/>
    <row r="76" spans="2:13" hidden="1" x14ac:dyDescent="0.25"/>
    <row r="77" spans="2:13" ht="15.75" hidden="1" x14ac:dyDescent="0.25">
      <c r="B77" s="292" t="s">
        <v>1718</v>
      </c>
    </row>
    <row r="78" spans="2:13" hidden="1" x14ac:dyDescent="0.25">
      <c r="B78" s="341" t="s">
        <v>1397</v>
      </c>
      <c r="C78" s="364"/>
      <c r="D78" s="364"/>
      <c r="E78" s="364"/>
      <c r="F78" s="364"/>
      <c r="G78" s="364"/>
      <c r="H78" s="364"/>
      <c r="I78" s="364"/>
      <c r="J78" s="364"/>
      <c r="K78" s="364"/>
      <c r="L78" s="364"/>
      <c r="M78" s="364"/>
    </row>
    <row r="79" spans="2:13" hidden="1" x14ac:dyDescent="0.25">
      <c r="B79" s="226"/>
      <c r="C79" s="226"/>
      <c r="D79" s="226"/>
      <c r="E79" s="226"/>
      <c r="F79" s="226"/>
      <c r="G79" s="226"/>
      <c r="H79" s="226"/>
      <c r="I79" s="226"/>
      <c r="J79" s="226"/>
      <c r="K79" s="226"/>
      <c r="L79" s="226"/>
      <c r="M79" s="226"/>
    </row>
    <row r="80" spans="2:13" ht="45" hidden="1" x14ac:dyDescent="0.25">
      <c r="B80" s="226"/>
      <c r="C80" s="296" t="s">
        <v>1549</v>
      </c>
      <c r="D80" s="296" t="s">
        <v>1550</v>
      </c>
      <c r="E80" s="296" t="s">
        <v>1551</v>
      </c>
      <c r="F80" s="296" t="s">
        <v>1552</v>
      </c>
      <c r="G80" s="296" t="s">
        <v>1553</v>
      </c>
      <c r="H80" s="296" t="s">
        <v>1554</v>
      </c>
      <c r="I80" s="296" t="s">
        <v>1555</v>
      </c>
      <c r="J80" s="296"/>
      <c r="K80" s="296" t="s">
        <v>1556</v>
      </c>
      <c r="L80" s="296" t="s">
        <v>358</v>
      </c>
      <c r="M80" s="297" t="s">
        <v>360</v>
      </c>
    </row>
    <row r="81" spans="2:16" hidden="1" x14ac:dyDescent="0.25">
      <c r="B81" s="318" t="s">
        <v>1719</v>
      </c>
      <c r="C81" s="390" t="s">
        <v>1717</v>
      </c>
      <c r="D81" s="390" t="s">
        <v>1717</v>
      </c>
      <c r="E81" s="390" t="s">
        <v>1717</v>
      </c>
      <c r="F81" s="390" t="s">
        <v>1717</v>
      </c>
      <c r="G81" s="390" t="s">
        <v>1717</v>
      </c>
      <c r="H81" s="390" t="s">
        <v>1717</v>
      </c>
      <c r="I81" s="390" t="s">
        <v>1717</v>
      </c>
      <c r="J81" s="390"/>
      <c r="K81" s="390" t="s">
        <v>1717</v>
      </c>
      <c r="L81" s="390" t="s">
        <v>1717</v>
      </c>
      <c r="M81" s="391" t="s">
        <v>1717</v>
      </c>
    </row>
    <row r="82" spans="2:16" hidden="1" x14ac:dyDescent="0.25">
      <c r="B82" s="291" t="s">
        <v>1720</v>
      </c>
    </row>
    <row r="83" spans="2:16" hidden="1" x14ac:dyDescent="0.25">
      <c r="B83" s="291"/>
    </row>
    <row r="84" spans="2:16" hidden="1" x14ac:dyDescent="0.25"/>
    <row r="85" spans="2:16" ht="15.75" x14ac:dyDescent="0.25">
      <c r="B85" s="292" t="s">
        <v>1721</v>
      </c>
    </row>
    <row r="86" spans="2:16" x14ac:dyDescent="0.25">
      <c r="B86" s="330" t="s">
        <v>1722</v>
      </c>
      <c r="C86" s="330"/>
      <c r="D86" s="364"/>
      <c r="E86" s="364"/>
      <c r="F86" s="364"/>
      <c r="G86" s="330"/>
      <c r="H86" s="364"/>
      <c r="I86" s="364"/>
      <c r="J86" s="364"/>
      <c r="K86" s="364"/>
      <c r="L86" s="364"/>
      <c r="M86" s="364"/>
      <c r="N86" s="364"/>
      <c r="O86" s="364"/>
      <c r="P86" s="364"/>
    </row>
    <row r="87" spans="2:16" x14ac:dyDescent="0.25">
      <c r="B87" s="226"/>
      <c r="C87" s="226"/>
      <c r="D87" s="226"/>
      <c r="E87" s="226"/>
      <c r="F87" s="226"/>
      <c r="G87" s="226"/>
      <c r="H87" s="226"/>
      <c r="I87" s="226"/>
      <c r="J87" s="226"/>
      <c r="K87" s="226"/>
      <c r="L87" s="226"/>
      <c r="M87" s="226"/>
      <c r="N87" s="226"/>
    </row>
    <row r="88" spans="2:16" x14ac:dyDescent="0.25">
      <c r="B88" s="226"/>
      <c r="C88" s="334" t="s">
        <v>1568</v>
      </c>
      <c r="D88" s="334" t="s">
        <v>1569</v>
      </c>
      <c r="E88" s="334" t="s">
        <v>1570</v>
      </c>
      <c r="F88" s="334" t="s">
        <v>1646</v>
      </c>
      <c r="G88" s="334" t="s">
        <v>1572</v>
      </c>
      <c r="H88" s="334" t="s">
        <v>1573</v>
      </c>
      <c r="I88" s="334" t="s">
        <v>1574</v>
      </c>
      <c r="J88" s="334" t="s">
        <v>1575</v>
      </c>
      <c r="K88" s="334" t="s">
        <v>1576</v>
      </c>
      <c r="L88" s="334" t="s">
        <v>1577</v>
      </c>
      <c r="M88" s="334" t="s">
        <v>1578</v>
      </c>
      <c r="N88" s="334" t="s">
        <v>876</v>
      </c>
      <c r="O88" s="375" t="s">
        <v>1579</v>
      </c>
      <c r="P88" s="384" t="s">
        <v>360</v>
      </c>
    </row>
    <row r="89" spans="2:16" x14ac:dyDescent="0.25">
      <c r="B89" s="19" t="s">
        <v>1687</v>
      </c>
      <c r="C89" s="385">
        <v>8.1807878326996208E-2</v>
      </c>
      <c r="D89" s="385">
        <v>0</v>
      </c>
      <c r="E89" s="385">
        <v>0</v>
      </c>
      <c r="F89" s="385">
        <v>0.16901684392999999</v>
      </c>
      <c r="G89" s="385">
        <v>0</v>
      </c>
      <c r="H89" s="385">
        <v>0</v>
      </c>
      <c r="I89" s="385">
        <v>0</v>
      </c>
      <c r="J89" s="385">
        <v>0</v>
      </c>
      <c r="K89" s="385">
        <v>0</v>
      </c>
      <c r="L89" s="385">
        <v>0</v>
      </c>
      <c r="M89" s="385">
        <v>0</v>
      </c>
      <c r="N89" s="385">
        <v>0</v>
      </c>
      <c r="O89" s="230">
        <v>0.14496239999999999</v>
      </c>
      <c r="P89" s="230">
        <v>0.39578712225699619</v>
      </c>
    </row>
    <row r="90" spans="2:16" x14ac:dyDescent="0.25">
      <c r="B90" s="387" t="s">
        <v>1688</v>
      </c>
      <c r="C90" s="385">
        <v>0.24320036567300399</v>
      </c>
      <c r="D90" s="385">
        <v>0</v>
      </c>
      <c r="E90" s="385">
        <v>0</v>
      </c>
      <c r="F90" s="385">
        <v>0</v>
      </c>
      <c r="G90" s="385">
        <v>0</v>
      </c>
      <c r="H90" s="385">
        <v>0</v>
      </c>
      <c r="I90" s="385">
        <v>0</v>
      </c>
      <c r="J90" s="385">
        <v>0.26226749999999999</v>
      </c>
      <c r="K90" s="385">
        <v>0</v>
      </c>
      <c r="L90" s="385">
        <v>0</v>
      </c>
      <c r="M90" s="385">
        <v>0</v>
      </c>
      <c r="N90" s="385">
        <v>0</v>
      </c>
      <c r="O90" s="230">
        <v>0.36471113436521696</v>
      </c>
      <c r="P90" s="230">
        <v>0.87017900003822091</v>
      </c>
    </row>
    <row r="91" spans="2:16" x14ac:dyDescent="0.25">
      <c r="B91" s="387" t="s">
        <v>1689</v>
      </c>
      <c r="C91" s="385">
        <v>0.227205715540371</v>
      </c>
      <c r="D91" s="385">
        <v>0</v>
      </c>
      <c r="E91" s="385">
        <v>0</v>
      </c>
      <c r="F91" s="385">
        <v>0</v>
      </c>
      <c r="G91" s="385">
        <v>0</v>
      </c>
      <c r="H91" s="385">
        <v>1.2377119943180699</v>
      </c>
      <c r="I91" s="385">
        <v>0.30956926693000003</v>
      </c>
      <c r="J91" s="385">
        <v>0.40652955737815599</v>
      </c>
      <c r="K91" s="385">
        <v>0</v>
      </c>
      <c r="L91" s="385">
        <v>0</v>
      </c>
      <c r="M91" s="385">
        <v>0</v>
      </c>
      <c r="N91" s="385">
        <v>0</v>
      </c>
      <c r="O91" s="230">
        <v>0.380786989057391</v>
      </c>
      <c r="P91" s="230">
        <v>2.561803523223988</v>
      </c>
    </row>
    <row r="92" spans="2:16" x14ac:dyDescent="0.25">
      <c r="B92" s="387" t="s">
        <v>1690</v>
      </c>
      <c r="C92" s="385">
        <v>0.990259306308789</v>
      </c>
      <c r="D92" s="385">
        <v>0</v>
      </c>
      <c r="E92" s="385">
        <v>0.33552598550480001</v>
      </c>
      <c r="F92" s="385">
        <v>0</v>
      </c>
      <c r="G92" s="385">
        <v>0</v>
      </c>
      <c r="H92" s="385">
        <v>0.67157063128991501</v>
      </c>
      <c r="I92" s="385">
        <v>0.23053333337000001</v>
      </c>
      <c r="J92" s="385">
        <v>0.32094438740380699</v>
      </c>
      <c r="K92" s="385">
        <v>0.95909336659882605</v>
      </c>
      <c r="L92" s="385">
        <v>0</v>
      </c>
      <c r="M92" s="385">
        <v>0.46780076505683899</v>
      </c>
      <c r="N92" s="385">
        <v>3.3027776270348197E-2</v>
      </c>
      <c r="O92" s="230">
        <v>1.8550303315533399</v>
      </c>
      <c r="P92" s="230">
        <v>5.8637858833566643</v>
      </c>
    </row>
    <row r="93" spans="2:16" x14ac:dyDescent="0.25">
      <c r="B93" s="387" t="s">
        <v>1691</v>
      </c>
      <c r="C93" s="385">
        <v>1.2351575684824301</v>
      </c>
      <c r="D93" s="385">
        <v>0.71745053968842698</v>
      </c>
      <c r="E93" s="385">
        <v>1.1962732670151601</v>
      </c>
      <c r="F93" s="385">
        <v>8.5415245624484298E-2</v>
      </c>
      <c r="G93" s="385">
        <v>0.27920103785778899</v>
      </c>
      <c r="H93" s="385">
        <v>0.186179295921025</v>
      </c>
      <c r="I93" s="385">
        <v>0.31432141369107303</v>
      </c>
      <c r="J93" s="385">
        <v>0.35578699643033701</v>
      </c>
      <c r="K93" s="385">
        <v>0.43967486097594499</v>
      </c>
      <c r="L93" s="385">
        <v>0</v>
      </c>
      <c r="M93" s="385">
        <v>0.64023143753146194</v>
      </c>
      <c r="N93" s="385">
        <v>8.1160510334096894E-2</v>
      </c>
      <c r="O93" s="230">
        <v>0.27497927805135203</v>
      </c>
      <c r="P93" s="230">
        <v>5.8058314516035807</v>
      </c>
    </row>
    <row r="94" spans="2:16" x14ac:dyDescent="0.25">
      <c r="B94" s="387" t="s">
        <v>1723</v>
      </c>
      <c r="C94" s="385">
        <v>0</v>
      </c>
      <c r="D94" s="385">
        <v>0</v>
      </c>
      <c r="E94" s="385">
        <v>0</v>
      </c>
      <c r="F94" s="385">
        <v>0</v>
      </c>
      <c r="G94" s="385">
        <v>0</v>
      </c>
      <c r="H94" s="385">
        <v>0</v>
      </c>
      <c r="I94" s="385">
        <v>0</v>
      </c>
      <c r="J94" s="385">
        <v>0</v>
      </c>
      <c r="K94" s="385">
        <v>0</v>
      </c>
      <c r="L94" s="385">
        <v>0</v>
      </c>
      <c r="M94" s="385">
        <v>0</v>
      </c>
      <c r="N94" s="385">
        <v>0</v>
      </c>
      <c r="O94" s="230">
        <v>0</v>
      </c>
      <c r="P94" s="230">
        <v>0</v>
      </c>
    </row>
    <row r="95" spans="2:16" x14ac:dyDescent="0.25">
      <c r="B95" s="355" t="s">
        <v>360</v>
      </c>
      <c r="C95" s="373">
        <v>2.7776308343315903</v>
      </c>
      <c r="D95" s="373">
        <v>0.71745053968842698</v>
      </c>
      <c r="E95" s="373">
        <v>1.5317992525199602</v>
      </c>
      <c r="F95" s="373">
        <v>0.25443208955448426</v>
      </c>
      <c r="G95" s="373">
        <v>0.27920103785778899</v>
      </c>
      <c r="H95" s="373">
        <v>2.0954619215290098</v>
      </c>
      <c r="I95" s="373">
        <v>0.85442401399107304</v>
      </c>
      <c r="J95" s="373">
        <v>1.3455284412123001</v>
      </c>
      <c r="K95" s="373">
        <v>1.398768227574771</v>
      </c>
      <c r="L95" s="373">
        <v>0</v>
      </c>
      <c r="M95" s="373">
        <v>1.1080322025883009</v>
      </c>
      <c r="N95" s="373">
        <v>0.11418828660444509</v>
      </c>
      <c r="O95" s="373">
        <v>3.0204701330272998</v>
      </c>
      <c r="P95" s="373">
        <v>15.497386980479451</v>
      </c>
    </row>
    <row r="96" spans="2:16" x14ac:dyDescent="0.25">
      <c r="B96" s="171"/>
      <c r="C96" s="374"/>
      <c r="D96" s="374"/>
      <c r="E96" s="374"/>
      <c r="F96" s="374"/>
      <c r="G96" s="374"/>
      <c r="H96" s="374"/>
      <c r="I96" s="374"/>
      <c r="J96" s="374"/>
      <c r="K96" s="374"/>
      <c r="L96" s="374"/>
      <c r="M96" s="374"/>
      <c r="N96" s="374"/>
    </row>
    <row r="97" spans="2:16" x14ac:dyDescent="0.25">
      <c r="B97" s="171"/>
      <c r="C97" s="374"/>
      <c r="D97" s="374"/>
      <c r="E97" s="374"/>
      <c r="F97" s="374"/>
      <c r="G97" s="374"/>
      <c r="H97" s="374"/>
      <c r="I97" s="374"/>
      <c r="J97" s="374"/>
      <c r="K97" s="374"/>
      <c r="L97" s="374"/>
      <c r="M97" s="374"/>
      <c r="N97" s="374"/>
    </row>
    <row r="98" spans="2:16" ht="15.75" x14ac:dyDescent="0.25">
      <c r="B98" s="292" t="s">
        <v>1724</v>
      </c>
    </row>
    <row r="99" spans="2:16" x14ac:dyDescent="0.25">
      <c r="B99" s="330" t="s">
        <v>1725</v>
      </c>
      <c r="C99" s="330"/>
      <c r="D99" s="364"/>
      <c r="E99" s="364"/>
      <c r="F99" s="364"/>
      <c r="G99" s="330"/>
      <c r="H99" s="364"/>
      <c r="I99" s="364"/>
      <c r="J99" s="364"/>
      <c r="K99" s="364"/>
      <c r="L99" s="364"/>
      <c r="M99" s="364"/>
      <c r="N99" s="364"/>
      <c r="O99" s="364"/>
      <c r="P99" s="364"/>
    </row>
    <row r="100" spans="2:16" x14ac:dyDescent="0.25">
      <c r="B100" s="226"/>
      <c r="C100" s="226"/>
      <c r="D100" s="226"/>
      <c r="E100" s="226"/>
      <c r="F100" s="226"/>
      <c r="G100" s="226"/>
      <c r="H100" s="226"/>
      <c r="I100" s="226"/>
      <c r="J100" s="226"/>
      <c r="K100" s="226"/>
      <c r="L100" s="226"/>
      <c r="M100" s="226"/>
      <c r="N100" s="226"/>
    </row>
    <row r="101" spans="2:16" x14ac:dyDescent="0.25">
      <c r="B101" s="226"/>
      <c r="C101" s="334" t="s">
        <v>1568</v>
      </c>
      <c r="D101" s="334" t="s">
        <v>1569</v>
      </c>
      <c r="E101" s="334" t="s">
        <v>1570</v>
      </c>
      <c r="F101" s="334" t="s">
        <v>1646</v>
      </c>
      <c r="G101" s="334" t="s">
        <v>1572</v>
      </c>
      <c r="H101" s="334" t="s">
        <v>1573</v>
      </c>
      <c r="I101" s="334" t="s">
        <v>1574</v>
      </c>
      <c r="J101" s="334" t="s">
        <v>1575</v>
      </c>
      <c r="K101" s="334" t="s">
        <v>1576</v>
      </c>
      <c r="L101" s="334" t="s">
        <v>1577</v>
      </c>
      <c r="M101" s="334" t="s">
        <v>1578</v>
      </c>
      <c r="N101" s="334" t="s">
        <v>876</v>
      </c>
      <c r="O101" s="375" t="s">
        <v>1579</v>
      </c>
      <c r="P101" s="384" t="s">
        <v>360</v>
      </c>
    </row>
    <row r="102" spans="2:16" x14ac:dyDescent="0.25">
      <c r="B102" s="19" t="s">
        <v>1726</v>
      </c>
      <c r="C102" s="385">
        <v>0.31161398473631002</v>
      </c>
      <c r="D102" s="385">
        <v>0</v>
      </c>
      <c r="E102" s="385">
        <v>0</v>
      </c>
      <c r="F102" s="385">
        <v>0.16901684392999999</v>
      </c>
      <c r="G102" s="385">
        <v>0</v>
      </c>
      <c r="H102" s="385">
        <v>0.94616642141527696</v>
      </c>
      <c r="I102" s="385">
        <v>0</v>
      </c>
      <c r="J102" s="385">
        <v>0.89811598121229996</v>
      </c>
      <c r="K102" s="385">
        <v>0.280556106702121</v>
      </c>
      <c r="L102" s="385">
        <v>0</v>
      </c>
      <c r="M102" s="385">
        <v>0.64804259158789601</v>
      </c>
      <c r="N102" s="385">
        <v>0</v>
      </c>
      <c r="O102" s="230">
        <v>1.10362501859146</v>
      </c>
      <c r="P102" s="230">
        <v>4.3571369481753646</v>
      </c>
    </row>
    <row r="103" spans="2:16" x14ac:dyDescent="0.25">
      <c r="B103" s="387" t="s">
        <v>1727</v>
      </c>
      <c r="C103" s="385">
        <v>0.24786037661874499</v>
      </c>
      <c r="D103" s="385">
        <v>0</v>
      </c>
      <c r="E103" s="385">
        <v>9.7430568276684511E-3</v>
      </c>
      <c r="F103" s="385">
        <v>0</v>
      </c>
      <c r="G103" s="385">
        <v>0</v>
      </c>
      <c r="H103" s="385">
        <v>3.4047090000000002E-2</v>
      </c>
      <c r="I103" s="385">
        <v>0</v>
      </c>
      <c r="J103" s="385">
        <v>0.18514496</v>
      </c>
      <c r="K103" s="385">
        <v>0</v>
      </c>
      <c r="L103" s="385">
        <v>0</v>
      </c>
      <c r="M103" s="385">
        <v>0</v>
      </c>
      <c r="N103" s="385">
        <v>0</v>
      </c>
      <c r="O103" s="230">
        <v>0.14496239999999999</v>
      </c>
      <c r="P103" s="230">
        <v>0.62175788344641347</v>
      </c>
    </row>
    <row r="104" spans="2:16" x14ac:dyDescent="0.25">
      <c r="B104" s="387" t="s">
        <v>1728</v>
      </c>
      <c r="C104" s="385">
        <v>0.12646856749999999</v>
      </c>
      <c r="D104" s="385">
        <v>0.41579456936201797</v>
      </c>
      <c r="E104" s="385">
        <v>1.1416363462585999</v>
      </c>
      <c r="F104" s="385">
        <v>2.6152967921553999E-2</v>
      </c>
      <c r="G104" s="385">
        <v>0</v>
      </c>
      <c r="H104" s="385">
        <v>0.84749048703985996</v>
      </c>
      <c r="I104" s="385">
        <v>0.20962533531157299</v>
      </c>
      <c r="J104" s="385">
        <v>0</v>
      </c>
      <c r="K104" s="385">
        <v>0.36939238791411605</v>
      </c>
      <c r="L104" s="385">
        <v>0</v>
      </c>
      <c r="M104" s="385">
        <v>0.39736254734590398</v>
      </c>
      <c r="N104" s="385">
        <v>3.4990193333333301E-2</v>
      </c>
      <c r="O104" s="230">
        <v>0.87987036308125499</v>
      </c>
      <c r="P104" s="230">
        <v>4.4487837650682129</v>
      </c>
    </row>
    <row r="105" spans="2:16" x14ac:dyDescent="0.25">
      <c r="B105" s="19" t="s">
        <v>1729</v>
      </c>
      <c r="C105" s="385">
        <v>0.16196717996986498</v>
      </c>
      <c r="D105" s="385">
        <v>0</v>
      </c>
      <c r="E105" s="385">
        <v>0</v>
      </c>
      <c r="F105" s="385">
        <v>0</v>
      </c>
      <c r="G105" s="385">
        <v>0</v>
      </c>
      <c r="H105" s="385">
        <v>0</v>
      </c>
      <c r="I105" s="385">
        <v>0</v>
      </c>
      <c r="J105" s="385">
        <v>0</v>
      </c>
      <c r="K105" s="385">
        <v>0</v>
      </c>
      <c r="L105" s="385">
        <v>0</v>
      </c>
      <c r="M105" s="385">
        <v>0</v>
      </c>
      <c r="N105" s="385">
        <v>0</v>
      </c>
      <c r="O105" s="230">
        <v>0</v>
      </c>
      <c r="P105" s="230">
        <v>0.16196717996986498</v>
      </c>
    </row>
    <row r="106" spans="2:16" x14ac:dyDescent="0.25">
      <c r="B106" s="19" t="s">
        <v>1730</v>
      </c>
      <c r="C106" s="385">
        <v>0.89771319894761503</v>
      </c>
      <c r="D106" s="385">
        <v>0.30165597032640901</v>
      </c>
      <c r="E106" s="385">
        <v>4.0107340727489602E-2</v>
      </c>
      <c r="F106" s="385">
        <v>5.9262277702930299E-2</v>
      </c>
      <c r="G106" s="385">
        <v>2.6722694981400001E-2</v>
      </c>
      <c r="H106" s="385">
        <v>0.23844434309690601</v>
      </c>
      <c r="I106" s="385">
        <v>0.64479867867950003</v>
      </c>
      <c r="J106" s="385">
        <v>0.26226749999999999</v>
      </c>
      <c r="K106" s="385">
        <v>0.74881973295853399</v>
      </c>
      <c r="L106" s="385">
        <v>0</v>
      </c>
      <c r="M106" s="385">
        <v>6.2627063654500992E-2</v>
      </c>
      <c r="N106" s="385">
        <v>0</v>
      </c>
      <c r="O106" s="230">
        <v>0.892012351354592</v>
      </c>
      <c r="P106" s="230">
        <v>4.1744311524298769</v>
      </c>
    </row>
    <row r="107" spans="2:16" x14ac:dyDescent="0.25">
      <c r="B107" s="19" t="s">
        <v>1731</v>
      </c>
      <c r="C107" s="385">
        <v>0.81118242268545104</v>
      </c>
      <c r="D107" s="385">
        <v>0</v>
      </c>
      <c r="E107" s="385">
        <v>0.340312508706197</v>
      </c>
      <c r="F107" s="385">
        <v>0</v>
      </c>
      <c r="G107" s="385">
        <v>0.25247834287638898</v>
      </c>
      <c r="H107" s="385">
        <v>0</v>
      </c>
      <c r="I107" s="385">
        <v>0</v>
      </c>
      <c r="J107" s="385">
        <v>0</v>
      </c>
      <c r="K107" s="385">
        <v>0</v>
      </c>
      <c r="L107" s="385">
        <v>0</v>
      </c>
      <c r="M107" s="385">
        <v>0</v>
      </c>
      <c r="N107" s="385">
        <v>2.5142251832098996E-3</v>
      </c>
      <c r="O107" s="230">
        <v>0</v>
      </c>
      <c r="P107" s="230">
        <v>1.4064874994512471</v>
      </c>
    </row>
    <row r="108" spans="2:16" x14ac:dyDescent="0.25">
      <c r="B108" s="19" t="s">
        <v>1732</v>
      </c>
      <c r="C108" s="385">
        <v>0.17601929128739399</v>
      </c>
      <c r="D108" s="385">
        <v>0</v>
      </c>
      <c r="E108" s="385">
        <v>0</v>
      </c>
      <c r="F108" s="385">
        <v>0</v>
      </c>
      <c r="G108" s="385">
        <v>0</v>
      </c>
      <c r="H108" s="385">
        <v>2.93135799769699E-2</v>
      </c>
      <c r="I108" s="385">
        <v>0</v>
      </c>
      <c r="J108" s="385">
        <v>0</v>
      </c>
      <c r="K108" s="385">
        <v>0</v>
      </c>
      <c r="L108" s="385">
        <v>0</v>
      </c>
      <c r="M108" s="385">
        <v>0</v>
      </c>
      <c r="N108" s="385">
        <v>7.6683868087901799E-2</v>
      </c>
      <c r="O108" s="230">
        <v>0</v>
      </c>
      <c r="P108" s="230">
        <v>0.28201673935226568</v>
      </c>
    </row>
    <row r="109" spans="2:16" x14ac:dyDescent="0.25">
      <c r="B109" s="226" t="s">
        <v>1733</v>
      </c>
      <c r="C109" s="385">
        <v>4.4805812586206896E-2</v>
      </c>
      <c r="D109" s="385">
        <v>0</v>
      </c>
      <c r="E109" s="385">
        <v>0</v>
      </c>
      <c r="F109" s="385">
        <v>0</v>
      </c>
      <c r="G109" s="385">
        <v>0</v>
      </c>
      <c r="H109" s="385">
        <v>0</v>
      </c>
      <c r="I109" s="385">
        <v>0</v>
      </c>
      <c r="J109" s="385">
        <v>0</v>
      </c>
      <c r="K109" s="385">
        <v>0</v>
      </c>
      <c r="L109" s="385">
        <v>0</v>
      </c>
      <c r="M109" s="385">
        <v>0</v>
      </c>
      <c r="N109" s="385">
        <v>0</v>
      </c>
      <c r="O109" s="230">
        <v>0</v>
      </c>
      <c r="P109" s="230">
        <v>4.4805812586206896E-2</v>
      </c>
    </row>
    <row r="110" spans="2:16" x14ac:dyDescent="0.25">
      <c r="B110" s="355" t="s">
        <v>360</v>
      </c>
      <c r="C110" s="373">
        <v>2.7776308343315872</v>
      </c>
      <c r="D110" s="373">
        <v>0.71745053968842698</v>
      </c>
      <c r="E110" s="373">
        <v>1.5317992525199551</v>
      </c>
      <c r="F110" s="373">
        <v>0.25443208955448426</v>
      </c>
      <c r="G110" s="373">
        <v>0.27920103785778899</v>
      </c>
      <c r="H110" s="373">
        <v>2.0954619215290125</v>
      </c>
      <c r="I110" s="373">
        <v>0.85442401399107304</v>
      </c>
      <c r="J110" s="373">
        <v>1.3455284412122999</v>
      </c>
      <c r="K110" s="373">
        <v>1.398768227574771</v>
      </c>
      <c r="L110" s="373">
        <v>0</v>
      </c>
      <c r="M110" s="373">
        <v>1.1080322025883009</v>
      </c>
      <c r="N110" s="373">
        <v>0.11418828660444499</v>
      </c>
      <c r="O110" s="373">
        <v>3.0204701330273069</v>
      </c>
      <c r="P110" s="373">
        <v>15.497386980479451</v>
      </c>
    </row>
    <row r="111" spans="2:16" x14ac:dyDescent="0.25">
      <c r="C111" s="264"/>
      <c r="D111" s="264"/>
      <c r="E111" s="264"/>
      <c r="F111" s="264"/>
      <c r="G111" s="264"/>
      <c r="H111" s="264"/>
      <c r="I111" s="264"/>
      <c r="J111" s="264"/>
      <c r="K111" s="264"/>
      <c r="L111" s="264"/>
      <c r="M111" s="264"/>
      <c r="N111" s="264"/>
    </row>
    <row r="113" spans="2:14" x14ac:dyDescent="0.25">
      <c r="B113" s="171"/>
      <c r="C113" s="394"/>
      <c r="D113" s="394"/>
      <c r="E113" s="394"/>
      <c r="F113" s="394"/>
      <c r="G113" s="394"/>
      <c r="H113" s="394"/>
      <c r="I113" s="394"/>
      <c r="J113" s="394"/>
      <c r="K113" s="394"/>
      <c r="L113" s="394"/>
      <c r="M113" s="394"/>
      <c r="N113" s="394"/>
    </row>
    <row r="114" spans="2:14" ht="15.75" x14ac:dyDescent="0.25">
      <c r="B114" s="292" t="s">
        <v>1734</v>
      </c>
      <c r="C114" s="395"/>
      <c r="D114" s="395"/>
      <c r="E114" s="395"/>
      <c r="F114" s="395"/>
      <c r="G114" s="394"/>
      <c r="H114" s="394"/>
      <c r="I114" s="394"/>
      <c r="J114" s="394"/>
      <c r="K114" s="394"/>
      <c r="L114" s="394"/>
      <c r="M114" s="394"/>
      <c r="N114" s="394"/>
    </row>
    <row r="115" spans="2:14" x14ac:dyDescent="0.25">
      <c r="B115" s="396" t="s">
        <v>1735</v>
      </c>
      <c r="C115" s="396"/>
      <c r="D115" s="397"/>
      <c r="E115" s="397"/>
      <c r="F115" s="397"/>
    </row>
    <row r="116" spans="2:14" x14ac:dyDescent="0.25">
      <c r="F116" s="488" t="s">
        <v>1736</v>
      </c>
    </row>
    <row r="117" spans="2:14" x14ac:dyDescent="0.25">
      <c r="B117" s="226" t="s">
        <v>1737</v>
      </c>
      <c r="C117" s="398"/>
      <c r="D117" s="398"/>
      <c r="E117" s="398"/>
      <c r="F117" s="489">
        <v>0</v>
      </c>
    </row>
    <row r="118" spans="2:14" x14ac:dyDescent="0.25">
      <c r="B118" s="355" t="s">
        <v>360</v>
      </c>
      <c r="C118" s="399"/>
      <c r="D118" s="399"/>
      <c r="E118" s="399"/>
      <c r="F118" s="490">
        <v>0</v>
      </c>
    </row>
    <row r="120" spans="2:14" ht="15.75" x14ac:dyDescent="0.25">
      <c r="B120" s="292" t="s">
        <v>1738</v>
      </c>
    </row>
    <row r="121" spans="2:14" x14ac:dyDescent="0.25">
      <c r="B121" s="396" t="s">
        <v>1735</v>
      </c>
      <c r="C121" s="396"/>
      <c r="D121" s="397"/>
      <c r="E121" s="397"/>
      <c r="F121" s="397"/>
    </row>
    <row r="122" spans="2:14" x14ac:dyDescent="0.25">
      <c r="F122" s="488" t="s">
        <v>1736</v>
      </c>
    </row>
    <row r="123" spans="2:14" x14ac:dyDescent="0.25">
      <c r="B123" s="19" t="s">
        <v>1739</v>
      </c>
      <c r="F123" s="491">
        <v>0</v>
      </c>
    </row>
    <row r="124" spans="2:14" x14ac:dyDescent="0.25">
      <c r="B124" s="19" t="s">
        <v>1740</v>
      </c>
      <c r="F124" s="491">
        <v>0</v>
      </c>
    </row>
    <row r="125" spans="2:14" x14ac:dyDescent="0.25">
      <c r="B125" s="19" t="s">
        <v>1741</v>
      </c>
      <c r="F125" s="491">
        <v>0</v>
      </c>
    </row>
    <row r="126" spans="2:14" x14ac:dyDescent="0.25">
      <c r="B126" s="19" t="s">
        <v>1742</v>
      </c>
      <c r="C126" s="398"/>
      <c r="D126" s="398"/>
      <c r="E126" s="398"/>
      <c r="F126" s="489">
        <v>0</v>
      </c>
    </row>
    <row r="127" spans="2:14" x14ac:dyDescent="0.25">
      <c r="B127" s="355" t="s">
        <v>360</v>
      </c>
      <c r="C127" s="399"/>
      <c r="D127" s="399"/>
      <c r="E127" s="399"/>
      <c r="F127" s="490">
        <v>0</v>
      </c>
    </row>
    <row r="129" spans="2:16" ht="15.75" x14ac:dyDescent="0.25">
      <c r="B129" s="292" t="s">
        <v>1743</v>
      </c>
    </row>
    <row r="130" spans="2:16" x14ac:dyDescent="0.25">
      <c r="B130" s="396" t="s">
        <v>1395</v>
      </c>
      <c r="C130" s="396"/>
      <c r="D130" s="397"/>
      <c r="E130" s="397"/>
      <c r="F130" s="397"/>
    </row>
    <row r="131" spans="2:16" x14ac:dyDescent="0.25">
      <c r="F131" s="488" t="s">
        <v>1736</v>
      </c>
    </row>
    <row r="132" spans="2:16" x14ac:dyDescent="0.25">
      <c r="B132" s="226" t="s">
        <v>1744</v>
      </c>
      <c r="C132" s="398"/>
      <c r="D132" s="398"/>
      <c r="E132" s="398"/>
      <c r="F132" s="492">
        <v>0</v>
      </c>
    </row>
    <row r="133" spans="2:16" x14ac:dyDescent="0.25">
      <c r="B133" s="355" t="s">
        <v>360</v>
      </c>
      <c r="C133" s="399"/>
      <c r="D133" s="399"/>
      <c r="E133" s="399"/>
      <c r="F133" s="484">
        <v>0</v>
      </c>
    </row>
    <row r="135" spans="2:16" ht="15.75" x14ac:dyDescent="0.25">
      <c r="B135" s="292" t="s">
        <v>1745</v>
      </c>
    </row>
    <row r="136" spans="2:16" x14ac:dyDescent="0.25">
      <c r="B136" s="396" t="s">
        <v>1397</v>
      </c>
      <c r="C136" s="396"/>
      <c r="D136" s="397"/>
      <c r="E136" s="397"/>
      <c r="F136" s="397"/>
    </row>
    <row r="137" spans="2:16" x14ac:dyDescent="0.25">
      <c r="F137" s="488" t="s">
        <v>1736</v>
      </c>
    </row>
    <row r="138" spans="2:16" x14ac:dyDescent="0.25">
      <c r="B138" s="226" t="s">
        <v>1744</v>
      </c>
      <c r="C138" s="398"/>
      <c r="D138" s="398"/>
      <c r="E138" s="398"/>
      <c r="F138" s="489">
        <v>0</v>
      </c>
    </row>
    <row r="139" spans="2:16" x14ac:dyDescent="0.25">
      <c r="B139" s="355" t="s">
        <v>360</v>
      </c>
      <c r="C139" s="399"/>
      <c r="D139" s="399"/>
      <c r="E139" s="399"/>
      <c r="F139" s="490">
        <v>0</v>
      </c>
    </row>
    <row r="142" spans="2:16" ht="15.75" x14ac:dyDescent="0.25">
      <c r="B142" s="292" t="s">
        <v>1746</v>
      </c>
    </row>
    <row r="143" spans="2:16" x14ac:dyDescent="0.25">
      <c r="B143" s="330" t="s">
        <v>1747</v>
      </c>
      <c r="C143" s="330"/>
      <c r="D143" s="364"/>
      <c r="E143" s="364"/>
      <c r="F143" s="364"/>
      <c r="G143" s="330"/>
      <c r="H143" s="364"/>
      <c r="I143" s="364"/>
      <c r="J143" s="364"/>
      <c r="K143" s="364"/>
      <c r="L143" s="364"/>
      <c r="M143" s="364"/>
      <c r="N143" s="364"/>
      <c r="O143" s="364"/>
      <c r="P143" s="364"/>
    </row>
    <row r="144" spans="2:16" x14ac:dyDescent="0.25">
      <c r="B144" s="226"/>
      <c r="C144" s="226"/>
      <c r="D144" s="226"/>
      <c r="E144" s="226"/>
      <c r="F144" s="226"/>
      <c r="G144" s="226"/>
      <c r="H144" s="226"/>
      <c r="I144" s="226"/>
      <c r="J144" s="226"/>
      <c r="K144" s="226"/>
      <c r="L144" s="226"/>
      <c r="M144" s="226"/>
      <c r="N144" s="226"/>
    </row>
    <row r="145" spans="2:16" x14ac:dyDescent="0.25">
      <c r="B145" s="226" t="s">
        <v>1748</v>
      </c>
      <c r="C145" s="334" t="s">
        <v>1568</v>
      </c>
      <c r="D145" s="334" t="s">
        <v>1569</v>
      </c>
      <c r="E145" s="334" t="s">
        <v>1570</v>
      </c>
      <c r="F145" s="334" t="s">
        <v>1646</v>
      </c>
      <c r="G145" s="334" t="s">
        <v>1572</v>
      </c>
      <c r="H145" s="334" t="s">
        <v>1573</v>
      </c>
      <c r="I145" s="334" t="s">
        <v>1574</v>
      </c>
      <c r="J145" s="334" t="s">
        <v>1575</v>
      </c>
      <c r="K145" s="334" t="s">
        <v>1576</v>
      </c>
      <c r="L145" s="334" t="s">
        <v>1577</v>
      </c>
      <c r="M145" s="334" t="s">
        <v>1578</v>
      </c>
      <c r="N145" s="334" t="s">
        <v>876</v>
      </c>
      <c r="O145" s="375" t="s">
        <v>1579</v>
      </c>
      <c r="P145" s="384" t="s">
        <v>360</v>
      </c>
    </row>
    <row r="146" spans="2:16" x14ac:dyDescent="0.25">
      <c r="B146" s="19" t="s">
        <v>1749</v>
      </c>
      <c r="C146" s="385">
        <v>0.72847592920592108</v>
      </c>
      <c r="D146" s="385">
        <v>0</v>
      </c>
      <c r="E146" s="385">
        <v>0.79051429851573296</v>
      </c>
      <c r="F146" s="385">
        <v>0.25443208955448399</v>
      </c>
      <c r="G146" s="385">
        <v>0</v>
      </c>
      <c r="H146" s="385">
        <v>0.59824349212158701</v>
      </c>
      <c r="I146" s="385">
        <v>0</v>
      </c>
      <c r="J146" s="385">
        <v>0</v>
      </c>
      <c r="K146" s="385">
        <v>0.52556114314545499</v>
      </c>
      <c r="L146" s="385">
        <v>0</v>
      </c>
      <c r="M146" s="385">
        <v>1.0728137516668299</v>
      </c>
      <c r="N146" s="385">
        <v>0.11418828660444499</v>
      </c>
      <c r="O146" s="230">
        <v>0.33554695694692899</v>
      </c>
      <c r="P146" s="230">
        <v>4.4197759477613836</v>
      </c>
    </row>
    <row r="147" spans="2:16" x14ac:dyDescent="0.25">
      <c r="B147" s="19" t="s">
        <v>1750</v>
      </c>
      <c r="C147" s="385">
        <v>1.1882426745103301</v>
      </c>
      <c r="D147" s="385">
        <v>0</v>
      </c>
      <c r="E147" s="385">
        <v>0.74128495400422501</v>
      </c>
      <c r="F147" s="385">
        <v>0</v>
      </c>
      <c r="G147" s="385">
        <v>0</v>
      </c>
      <c r="H147" s="385">
        <v>0</v>
      </c>
      <c r="I147" s="385">
        <v>0.1046960783795</v>
      </c>
      <c r="J147" s="385">
        <v>0</v>
      </c>
      <c r="K147" s="385">
        <v>0.87320708442931605</v>
      </c>
      <c r="L147" s="385">
        <v>0</v>
      </c>
      <c r="M147" s="385">
        <v>3.52184509214713E-2</v>
      </c>
      <c r="N147" s="385">
        <v>0</v>
      </c>
      <c r="O147" s="230">
        <v>1.48667957422256</v>
      </c>
      <c r="P147" s="230">
        <v>4.4293288164674021</v>
      </c>
    </row>
    <row r="148" spans="2:16" x14ac:dyDescent="0.25">
      <c r="B148" s="19" t="s">
        <v>1751</v>
      </c>
      <c r="C148" s="385">
        <v>0.55678144694085796</v>
      </c>
      <c r="D148" s="385">
        <v>0.71745053968842698</v>
      </c>
      <c r="E148" s="385">
        <v>0</v>
      </c>
      <c r="F148" s="385">
        <v>0</v>
      </c>
      <c r="G148" s="385">
        <v>0.25247834287638898</v>
      </c>
      <c r="H148" s="385">
        <v>0.92729971079795204</v>
      </c>
      <c r="I148" s="385">
        <v>0.74972793561157303</v>
      </c>
      <c r="J148" s="385">
        <v>0.14105703940216699</v>
      </c>
      <c r="K148" s="385">
        <v>0</v>
      </c>
      <c r="L148" s="385">
        <v>0</v>
      </c>
      <c r="M148" s="385">
        <v>0</v>
      </c>
      <c r="N148" s="385">
        <v>0</v>
      </c>
      <c r="O148" s="230">
        <v>1.19824360185782</v>
      </c>
      <c r="P148" s="230">
        <v>4.5430386171751858</v>
      </c>
    </row>
    <row r="149" spans="2:16" x14ac:dyDescent="0.25">
      <c r="B149" s="19" t="s">
        <v>1752</v>
      </c>
      <c r="C149" s="385">
        <v>0.30413078367447699</v>
      </c>
      <c r="D149" s="385">
        <v>0</v>
      </c>
      <c r="E149" s="385">
        <v>0</v>
      </c>
      <c r="F149" s="385">
        <v>0</v>
      </c>
      <c r="G149" s="385">
        <v>2.6722694981400001E-2</v>
      </c>
      <c r="H149" s="385">
        <v>0.56991871860947207</v>
      </c>
      <c r="I149" s="385">
        <v>0</v>
      </c>
      <c r="J149" s="385">
        <v>1.2044714018101299</v>
      </c>
      <c r="K149" s="385">
        <v>0</v>
      </c>
      <c r="L149" s="385">
        <v>0</v>
      </c>
      <c r="M149" s="385">
        <v>0</v>
      </c>
      <c r="N149" s="385">
        <v>0</v>
      </c>
      <c r="O149" s="230">
        <v>0</v>
      </c>
      <c r="P149" s="230">
        <v>2.1052435990754788</v>
      </c>
    </row>
    <row r="150" spans="2:16" x14ac:dyDescent="0.25">
      <c r="B150" s="19" t="s">
        <v>1723</v>
      </c>
      <c r="C150" s="385">
        <v>0</v>
      </c>
      <c r="D150" s="385">
        <v>0</v>
      </c>
      <c r="E150" s="385">
        <v>0</v>
      </c>
      <c r="F150" s="385">
        <v>0</v>
      </c>
      <c r="G150" s="385">
        <v>0</v>
      </c>
      <c r="H150" s="385">
        <v>0</v>
      </c>
      <c r="I150" s="385">
        <v>0</v>
      </c>
      <c r="J150" s="385">
        <v>0</v>
      </c>
      <c r="K150" s="385">
        <v>0</v>
      </c>
      <c r="L150" s="385">
        <v>0</v>
      </c>
      <c r="M150" s="385">
        <v>0</v>
      </c>
      <c r="N150" s="385">
        <v>0</v>
      </c>
      <c r="O150" s="230">
        <v>0</v>
      </c>
      <c r="P150" s="230">
        <v>0</v>
      </c>
    </row>
    <row r="151" spans="2:16" x14ac:dyDescent="0.25">
      <c r="B151" s="355" t="s">
        <v>360</v>
      </c>
      <c r="C151" s="373">
        <v>2.7776308343315863</v>
      </c>
      <c r="D151" s="373">
        <v>0.71745053968842698</v>
      </c>
      <c r="E151" s="373">
        <v>1.531799252519958</v>
      </c>
      <c r="F151" s="373">
        <v>0.25443208955448399</v>
      </c>
      <c r="G151" s="373">
        <v>0.27920103785778899</v>
      </c>
      <c r="H151" s="373">
        <v>2.0954619215290111</v>
      </c>
      <c r="I151" s="373">
        <v>0.85442401399107304</v>
      </c>
      <c r="J151" s="373">
        <v>1.345528441212297</v>
      </c>
      <c r="K151" s="373">
        <v>1.398768227574771</v>
      </c>
      <c r="L151" s="373">
        <v>0</v>
      </c>
      <c r="M151" s="373">
        <v>1.1080322025883012</v>
      </c>
      <c r="N151" s="373">
        <v>0.11418828660444499</v>
      </c>
      <c r="O151" s="373">
        <v>3.0204701330273087</v>
      </c>
      <c r="P151" s="373">
        <v>15.497386980479451</v>
      </c>
    </row>
    <row r="153" spans="2:16" x14ac:dyDescent="0.25">
      <c r="P153" s="216" t="s">
        <v>1453</v>
      </c>
    </row>
  </sheetData>
  <hyperlinks>
    <hyperlink ref="P153" location="'NTT Contents'!A1" display="To Contents" xr:uid="{D41628F2-6856-4EEE-8A49-ED148BD60574}"/>
  </hyperlinks>
  <pageMargins left="0.70866141732283472" right="0.70866141732283472" top="0.74803149606299213" bottom="0.74803149606299213" header="0.31496062992125984" footer="0.31496062992125984"/>
  <pageSetup paperSize="9" scale="44"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FC6EC-9D9E-4B13-92A5-950BAABCBD7E}">
  <sheetPr codeName="Sheet17">
    <tabColor rgb="FF243386"/>
    <pageSetUpPr fitToPage="1"/>
  </sheetPr>
  <dimension ref="B7:D61"/>
  <sheetViews>
    <sheetView zoomScale="70" zoomScaleNormal="70" workbookViewId="0"/>
  </sheetViews>
  <sheetFormatPr defaultColWidth="9.140625" defaultRowHeight="15" x14ac:dyDescent="0.25"/>
  <cols>
    <col min="1" max="1" width="4.7109375" style="19" customWidth="1"/>
    <col min="2" max="2" width="71.140625" style="19" customWidth="1"/>
    <col min="3" max="3" width="68.140625" style="19" customWidth="1"/>
    <col min="4" max="4" width="80.28515625" style="19" customWidth="1"/>
    <col min="5" max="16384" width="9.140625" style="19"/>
  </cols>
  <sheetData>
    <row r="7" spans="2:4" ht="15.75" x14ac:dyDescent="0.25">
      <c r="B7" s="400" t="s">
        <v>1753</v>
      </c>
      <c r="C7" s="333"/>
      <c r="D7" s="333"/>
    </row>
    <row r="8" spans="2:4" x14ac:dyDescent="0.25">
      <c r="B8" s="401" t="s">
        <v>1413</v>
      </c>
      <c r="C8" s="402" t="s">
        <v>1754</v>
      </c>
      <c r="D8" s="403" t="s">
        <v>1755</v>
      </c>
    </row>
    <row r="9" spans="2:4" x14ac:dyDescent="0.25">
      <c r="B9" s="404"/>
      <c r="C9" s="405"/>
      <c r="D9" s="406"/>
    </row>
    <row r="10" spans="2:4" hidden="1" x14ac:dyDescent="0.25">
      <c r="B10" s="355" t="s">
        <v>1756</v>
      </c>
      <c r="C10" s="375"/>
      <c r="D10" s="375"/>
    </row>
    <row r="11" spans="2:4" ht="30" hidden="1" x14ac:dyDescent="0.25">
      <c r="B11" s="189" t="s">
        <v>1757</v>
      </c>
      <c r="C11" s="189" t="s">
        <v>1758</v>
      </c>
      <c r="D11" s="522"/>
    </row>
    <row r="12" spans="2:4" hidden="1" x14ac:dyDescent="0.25">
      <c r="B12" s="220"/>
      <c r="C12" s="189"/>
      <c r="D12" s="522"/>
    </row>
    <row r="13" spans="2:4" ht="45" hidden="1" x14ac:dyDescent="0.25">
      <c r="B13" s="220"/>
      <c r="C13" s="189" t="s">
        <v>1759</v>
      </c>
      <c r="D13" s="522"/>
    </row>
    <row r="14" spans="2:4" ht="30" hidden="1" x14ac:dyDescent="0.25">
      <c r="B14" s="202" t="s">
        <v>1760</v>
      </c>
      <c r="C14" s="189" t="s">
        <v>1761</v>
      </c>
      <c r="D14" s="522"/>
    </row>
    <row r="15" spans="2:4" hidden="1" x14ac:dyDescent="0.25">
      <c r="B15" s="202"/>
      <c r="C15" s="407" t="s">
        <v>1762</v>
      </c>
      <c r="D15" s="522"/>
    </row>
    <row r="16" spans="2:4" ht="30" hidden="1" x14ac:dyDescent="0.25">
      <c r="B16" s="202" t="s">
        <v>1763</v>
      </c>
      <c r="C16" s="407" t="s">
        <v>1764</v>
      </c>
      <c r="D16" s="522"/>
    </row>
    <row r="17" spans="2:4" hidden="1" x14ac:dyDescent="0.25">
      <c r="B17" s="408"/>
      <c r="C17" s="407" t="s">
        <v>1765</v>
      </c>
      <c r="D17" s="522"/>
    </row>
    <row r="18" spans="2:4" hidden="1" x14ac:dyDescent="0.25">
      <c r="B18" s="408"/>
      <c r="C18" s="407" t="s">
        <v>1766</v>
      </c>
      <c r="D18" s="522"/>
    </row>
    <row r="19" spans="2:4" hidden="1" x14ac:dyDescent="0.25">
      <c r="B19" s="408"/>
      <c r="C19" s="407" t="s">
        <v>1767</v>
      </c>
      <c r="D19" s="522"/>
    </row>
    <row r="20" spans="2:4" hidden="1" x14ac:dyDescent="0.25">
      <c r="B20" s="408"/>
      <c r="C20" s="407" t="s">
        <v>1768</v>
      </c>
      <c r="D20" s="522"/>
    </row>
    <row r="21" spans="2:4" hidden="1" x14ac:dyDescent="0.25">
      <c r="B21" s="408"/>
      <c r="C21" s="407" t="s">
        <v>1769</v>
      </c>
      <c r="D21" s="522"/>
    </row>
    <row r="22" spans="2:4" ht="29.25" hidden="1" x14ac:dyDescent="0.25">
      <c r="B22" s="408"/>
      <c r="C22" s="407" t="s">
        <v>1770</v>
      </c>
      <c r="D22" s="522"/>
    </row>
    <row r="23" spans="2:4" hidden="1" x14ac:dyDescent="0.25">
      <c r="B23" s="408"/>
      <c r="C23" s="407" t="s">
        <v>1771</v>
      </c>
      <c r="D23" s="522"/>
    </row>
    <row r="24" spans="2:4" hidden="1" x14ac:dyDescent="0.25">
      <c r="B24" s="408"/>
      <c r="C24" s="407" t="s">
        <v>1772</v>
      </c>
      <c r="D24" s="522"/>
    </row>
    <row r="25" spans="2:4" hidden="1" x14ac:dyDescent="0.25">
      <c r="B25" s="408"/>
      <c r="C25" s="407" t="s">
        <v>1773</v>
      </c>
      <c r="D25" s="522"/>
    </row>
    <row r="26" spans="2:4" hidden="1" x14ac:dyDescent="0.25">
      <c r="B26" s="408"/>
      <c r="C26" s="407" t="s">
        <v>1774</v>
      </c>
      <c r="D26" s="522"/>
    </row>
    <row r="27" spans="2:4" hidden="1" x14ac:dyDescent="0.25">
      <c r="B27" s="408"/>
      <c r="C27" s="407"/>
      <c r="D27" s="189"/>
    </row>
    <row r="28" spans="2:4" x14ac:dyDescent="0.25">
      <c r="B28" s="355" t="s">
        <v>1775</v>
      </c>
      <c r="C28" s="318"/>
      <c r="D28" s="318"/>
    </row>
    <row r="29" spans="2:4" ht="30" x14ac:dyDescent="0.25">
      <c r="B29" s="521" t="s">
        <v>1776</v>
      </c>
      <c r="C29" s="189" t="s">
        <v>1777</v>
      </c>
      <c r="D29" s="522" t="s">
        <v>1778</v>
      </c>
    </row>
    <row r="30" spans="2:4" x14ac:dyDescent="0.25">
      <c r="B30" s="521"/>
      <c r="C30" s="189"/>
      <c r="D30" s="522"/>
    </row>
    <row r="31" spans="2:4" ht="30" x14ac:dyDescent="0.25">
      <c r="B31" s="521"/>
      <c r="C31" s="189" t="s">
        <v>1779</v>
      </c>
      <c r="D31" s="522"/>
    </row>
    <row r="32" spans="2:4" x14ac:dyDescent="0.25">
      <c r="B32" s="521"/>
      <c r="C32" s="287"/>
      <c r="D32" s="522"/>
    </row>
    <row r="33" spans="2:4" x14ac:dyDescent="0.25">
      <c r="B33" s="521"/>
      <c r="C33" s="287"/>
      <c r="D33" s="522"/>
    </row>
    <row r="34" spans="2:4" ht="30" x14ac:dyDescent="0.25">
      <c r="B34" s="521" t="s">
        <v>1780</v>
      </c>
      <c r="C34" s="409" t="s">
        <v>1781</v>
      </c>
      <c r="D34" s="522"/>
    </row>
    <row r="35" spans="2:4" x14ac:dyDescent="0.25">
      <c r="B35" s="521"/>
      <c r="C35" s="189"/>
      <c r="D35" s="522"/>
    </row>
    <row r="36" spans="2:4" x14ac:dyDescent="0.25">
      <c r="B36" s="521"/>
      <c r="C36" s="287"/>
      <c r="D36" s="522"/>
    </row>
    <row r="37" spans="2:4" ht="30" hidden="1" x14ac:dyDescent="0.25">
      <c r="B37" s="521" t="s">
        <v>1782</v>
      </c>
      <c r="C37" s="189" t="s">
        <v>1783</v>
      </c>
      <c r="D37" s="522"/>
    </row>
    <row r="38" spans="2:4" hidden="1" x14ac:dyDescent="0.25">
      <c r="B38" s="521"/>
      <c r="C38" s="189"/>
      <c r="D38" s="522"/>
    </row>
    <row r="39" spans="2:4" hidden="1" x14ac:dyDescent="0.25">
      <c r="B39" s="521"/>
      <c r="C39" s="287" t="s">
        <v>1784</v>
      </c>
      <c r="D39" s="522"/>
    </row>
    <row r="40" spans="2:4" ht="30" hidden="1" x14ac:dyDescent="0.25">
      <c r="B40" s="521" t="s">
        <v>1785</v>
      </c>
      <c r="C40" s="189" t="s">
        <v>1786</v>
      </c>
      <c r="D40" s="522"/>
    </row>
    <row r="41" spans="2:4" hidden="1" x14ac:dyDescent="0.25">
      <c r="B41" s="521"/>
      <c r="C41" s="189"/>
      <c r="D41" s="522"/>
    </row>
    <row r="42" spans="2:4" ht="30" hidden="1" x14ac:dyDescent="0.25">
      <c r="B42" s="521"/>
      <c r="C42" s="287" t="s">
        <v>1787</v>
      </c>
      <c r="D42" s="522"/>
    </row>
    <row r="43" spans="2:4" ht="45" hidden="1" x14ac:dyDescent="0.25">
      <c r="B43" s="410" t="s">
        <v>1788</v>
      </c>
      <c r="C43" s="196" t="s">
        <v>1789</v>
      </c>
      <c r="D43" s="196"/>
    </row>
    <row r="45" spans="2:4" x14ac:dyDescent="0.25">
      <c r="D45" s="216" t="s">
        <v>1453</v>
      </c>
    </row>
    <row r="56" spans="2:4" ht="15" customHeight="1" x14ac:dyDescent="0.25"/>
    <row r="57" spans="2:4" ht="222.75" customHeight="1" x14ac:dyDescent="0.25"/>
    <row r="58" spans="2:4" ht="203.25" customHeight="1" x14ac:dyDescent="0.25">
      <c r="B58" s="202"/>
      <c r="C58" s="411"/>
      <c r="D58" s="411"/>
    </row>
    <row r="59" spans="2:4" ht="15.75" x14ac:dyDescent="0.25">
      <c r="B59" s="412"/>
      <c r="C59" s="413"/>
      <c r="D59" s="413"/>
    </row>
    <row r="61" spans="2:4" x14ac:dyDescent="0.25">
      <c r="D61" s="414"/>
    </row>
  </sheetData>
  <mergeCells count="10">
    <mergeCell ref="B37:B39"/>
    <mergeCell ref="D37:D39"/>
    <mergeCell ref="B40:B42"/>
    <mergeCell ref="D40:D42"/>
    <mergeCell ref="D11:D13"/>
    <mergeCell ref="D14:D26"/>
    <mergeCell ref="B29:B33"/>
    <mergeCell ref="D29:D33"/>
    <mergeCell ref="B34:B36"/>
    <mergeCell ref="D34:D36"/>
  </mergeCells>
  <hyperlinks>
    <hyperlink ref="D45" location="'NTT Contents'!A1" display="To Contents" xr:uid="{559E5F85-D63C-487E-89D0-BC6E533D5B83}"/>
  </hyperlinks>
  <pageMargins left="0.7" right="0.7" top="0.75" bottom="0.75" header="0.3" footer="0.3"/>
  <pageSetup paperSize="9" scale="58"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88F0D-EFA8-4B5B-ABB7-C270CBE2ECE3}">
  <sheetPr codeName="Sheet18">
    <tabColor rgb="FF243386"/>
    <pageSetUpPr fitToPage="1"/>
  </sheetPr>
  <dimension ref="A1:U59"/>
  <sheetViews>
    <sheetView zoomScale="70" zoomScaleNormal="70" workbookViewId="0"/>
  </sheetViews>
  <sheetFormatPr defaultRowHeight="15" x14ac:dyDescent="0.25"/>
  <cols>
    <col min="2" max="2" width="40.28515625" bestFit="1" customWidth="1"/>
  </cols>
  <sheetData>
    <row r="1" spans="1:21" x14ac:dyDescent="0.25">
      <c r="A1" s="19"/>
      <c r="B1" s="19"/>
      <c r="C1" s="19"/>
      <c r="D1" s="19"/>
      <c r="E1" s="19"/>
      <c r="F1" s="19"/>
      <c r="G1" s="19"/>
      <c r="H1" s="19"/>
      <c r="I1" s="19"/>
      <c r="J1" s="19"/>
      <c r="K1" s="19"/>
      <c r="L1" s="19"/>
      <c r="M1" s="19"/>
      <c r="N1" s="19"/>
      <c r="O1" s="19"/>
      <c r="P1" s="19"/>
      <c r="Q1" s="19"/>
      <c r="R1" s="19"/>
      <c r="S1" s="19"/>
      <c r="T1" s="19"/>
      <c r="U1" s="19"/>
    </row>
    <row r="2" spans="1:21" x14ac:dyDescent="0.25">
      <c r="A2" s="19"/>
      <c r="B2" s="232"/>
      <c r="C2" s="19"/>
      <c r="D2" s="19"/>
      <c r="E2" s="19"/>
      <c r="F2" s="19"/>
      <c r="G2" s="19"/>
      <c r="H2" s="19"/>
      <c r="I2" s="19"/>
      <c r="J2" s="19"/>
      <c r="K2" s="19"/>
      <c r="L2" s="19"/>
      <c r="M2" s="19"/>
      <c r="N2" s="19"/>
      <c r="O2" s="19"/>
      <c r="P2" s="19"/>
      <c r="Q2" s="19"/>
      <c r="R2" s="19"/>
      <c r="S2" s="19"/>
      <c r="T2" s="19"/>
      <c r="U2" s="19"/>
    </row>
    <row r="3" spans="1:21" ht="15.75" customHeight="1" x14ac:dyDescent="0.25">
      <c r="A3" s="19"/>
      <c r="B3" s="400" t="s">
        <v>1790</v>
      </c>
      <c r="C3" s="333"/>
      <c r="D3" s="333"/>
      <c r="E3" s="333"/>
      <c r="F3" s="333"/>
      <c r="G3" s="333"/>
      <c r="H3" s="333"/>
      <c r="I3" s="333"/>
      <c r="J3" s="333"/>
      <c r="K3" s="333"/>
      <c r="L3" s="333"/>
      <c r="M3" s="333"/>
      <c r="N3" s="333"/>
      <c r="O3" s="333"/>
    </row>
    <row r="4" spans="1:21" ht="15" customHeight="1" x14ac:dyDescent="0.25">
      <c r="A4" s="19"/>
      <c r="B4" s="415" t="s">
        <v>1791</v>
      </c>
      <c r="C4" s="524" t="s">
        <v>1792</v>
      </c>
      <c r="D4" s="524"/>
      <c r="E4" s="524"/>
      <c r="F4" s="524"/>
      <c r="G4" s="524"/>
      <c r="H4" s="524"/>
      <c r="I4" s="524"/>
      <c r="J4" s="524"/>
      <c r="K4" s="524"/>
      <c r="L4" s="524"/>
      <c r="M4" s="524"/>
      <c r="N4" s="524"/>
      <c r="O4" s="524"/>
    </row>
    <row r="5" spans="1:21" ht="15" customHeight="1" x14ac:dyDescent="0.25">
      <c r="A5" s="19"/>
      <c r="B5" s="415"/>
      <c r="C5" s="525" t="s">
        <v>1793</v>
      </c>
      <c r="D5" s="525"/>
      <c r="E5" s="525"/>
      <c r="F5" s="525"/>
      <c r="G5" s="525"/>
      <c r="H5" s="525"/>
      <c r="I5" s="525"/>
      <c r="J5" s="525"/>
      <c r="K5" s="525"/>
      <c r="L5" s="525"/>
      <c r="M5" s="525"/>
      <c r="N5" s="525"/>
      <c r="O5" s="525"/>
    </row>
    <row r="6" spans="1:21" ht="15" customHeight="1" x14ac:dyDescent="0.25">
      <c r="A6" s="19"/>
      <c r="B6" s="417"/>
      <c r="C6" s="416"/>
      <c r="D6" s="416"/>
      <c r="E6" s="333"/>
      <c r="F6" s="333"/>
      <c r="G6" s="333"/>
      <c r="H6" s="333"/>
      <c r="I6" s="333"/>
      <c r="J6" s="333"/>
      <c r="K6" s="333"/>
      <c r="L6" s="333"/>
      <c r="M6" s="333"/>
      <c r="N6" s="333"/>
      <c r="O6" s="333"/>
    </row>
    <row r="7" spans="1:21" ht="15" customHeight="1" x14ac:dyDescent="0.25">
      <c r="A7" s="19"/>
      <c r="B7" s="418" t="s">
        <v>1794</v>
      </c>
      <c r="C7" s="318"/>
      <c r="D7" s="318"/>
      <c r="E7" s="318"/>
      <c r="F7" s="318"/>
      <c r="G7" s="318"/>
      <c r="H7" s="318"/>
      <c r="I7" s="318"/>
      <c r="J7" s="318"/>
      <c r="K7" s="318"/>
      <c r="L7" s="318"/>
      <c r="M7" s="318"/>
      <c r="N7" s="318"/>
      <c r="O7" s="318"/>
    </row>
    <row r="8" spans="1:21" ht="15" customHeight="1" x14ac:dyDescent="0.25">
      <c r="A8" s="19"/>
      <c r="B8" s="189" t="s">
        <v>1795</v>
      </c>
      <c r="C8" s="526"/>
      <c r="D8" s="526"/>
      <c r="E8" s="526"/>
      <c r="F8" s="526"/>
      <c r="G8" s="526"/>
      <c r="H8" s="526"/>
      <c r="I8" s="526"/>
      <c r="J8" s="526"/>
      <c r="K8" s="526"/>
      <c r="L8" s="526"/>
      <c r="M8" s="526"/>
      <c r="N8" s="526"/>
      <c r="O8" s="526"/>
    </row>
    <row r="9" spans="1:21" ht="15" customHeight="1" x14ac:dyDescent="0.25">
      <c r="A9" s="19"/>
      <c r="B9" s="202" t="s">
        <v>1796</v>
      </c>
      <c r="C9" s="527"/>
      <c r="D9" s="527"/>
      <c r="E9" s="527"/>
      <c r="F9" s="527"/>
      <c r="G9" s="527"/>
      <c r="H9" s="527"/>
      <c r="I9" s="527"/>
      <c r="J9" s="527"/>
      <c r="K9" s="527"/>
      <c r="L9" s="527"/>
      <c r="M9" s="527"/>
      <c r="N9" s="527"/>
      <c r="O9" s="527"/>
    </row>
    <row r="10" spans="1:21" x14ac:dyDescent="0.25">
      <c r="A10" s="19"/>
      <c r="B10" s="202"/>
      <c r="C10" s="528"/>
      <c r="D10" s="528"/>
      <c r="E10" s="528"/>
      <c r="F10" s="528"/>
      <c r="G10" s="528"/>
      <c r="H10" s="528"/>
      <c r="I10" s="528"/>
      <c r="J10" s="528"/>
      <c r="K10" s="528"/>
      <c r="L10" s="528"/>
      <c r="M10" s="528"/>
      <c r="N10" s="528"/>
      <c r="O10" s="528"/>
    </row>
    <row r="11" spans="1:21" ht="15.75" customHeight="1" x14ac:dyDescent="0.25">
      <c r="A11" s="19"/>
      <c r="B11" s="418" t="s">
        <v>1797</v>
      </c>
      <c r="C11" s="529" t="s">
        <v>1798</v>
      </c>
      <c r="D11" s="529"/>
      <c r="E11" s="529"/>
      <c r="F11" s="529"/>
      <c r="G11" s="529"/>
      <c r="H11" s="529"/>
      <c r="I11" s="529"/>
      <c r="J11" s="529"/>
      <c r="K11" s="529"/>
      <c r="L11" s="529"/>
      <c r="M11" s="529"/>
      <c r="N11" s="529"/>
      <c r="O11" s="529"/>
    </row>
    <row r="12" spans="1:21" ht="226.5" customHeight="1" x14ac:dyDescent="0.25">
      <c r="A12" s="19"/>
      <c r="B12" s="202" t="s">
        <v>1799</v>
      </c>
      <c r="C12" s="530" t="s">
        <v>1800</v>
      </c>
      <c r="D12" s="531"/>
      <c r="E12" s="531"/>
      <c r="F12" s="531"/>
      <c r="G12" s="531"/>
      <c r="H12" s="531"/>
      <c r="I12" s="531"/>
      <c r="J12" s="531"/>
      <c r="K12" s="531"/>
      <c r="L12" s="531"/>
      <c r="M12" s="531"/>
      <c r="N12" s="531"/>
      <c r="O12" s="532"/>
    </row>
    <row r="13" spans="1:21" x14ac:dyDescent="0.25">
      <c r="A13" s="19"/>
      <c r="B13" s="19"/>
      <c r="C13" s="419"/>
      <c r="D13" s="19"/>
      <c r="E13" s="19"/>
      <c r="F13" s="19"/>
      <c r="G13" s="19"/>
      <c r="H13" s="19"/>
      <c r="I13" s="19"/>
      <c r="J13" s="19"/>
      <c r="K13" s="19"/>
      <c r="L13" s="19"/>
      <c r="M13" s="19"/>
      <c r="N13" s="19"/>
      <c r="O13" s="420"/>
    </row>
    <row r="14" spans="1:21" x14ac:dyDescent="0.25">
      <c r="A14" s="19"/>
      <c r="B14" s="19"/>
      <c r="C14" s="419"/>
      <c r="D14" s="19"/>
      <c r="E14" s="19"/>
      <c r="F14" s="19"/>
      <c r="G14" s="19"/>
      <c r="H14" s="19"/>
      <c r="I14" s="19"/>
      <c r="J14" s="19"/>
      <c r="K14" s="19"/>
      <c r="L14" s="19"/>
      <c r="M14" s="19"/>
      <c r="N14" s="19"/>
      <c r="O14" s="420"/>
    </row>
    <row r="15" spans="1:21" ht="30" x14ac:dyDescent="0.25">
      <c r="A15" s="19"/>
      <c r="B15" s="202" t="s">
        <v>1801</v>
      </c>
      <c r="C15" s="419" t="s">
        <v>1802</v>
      </c>
      <c r="D15" s="19"/>
      <c r="E15" s="19"/>
      <c r="F15" s="19"/>
      <c r="G15" s="19"/>
      <c r="H15" s="19"/>
      <c r="I15" s="19"/>
      <c r="J15" s="19"/>
      <c r="K15" s="19"/>
      <c r="L15" s="19"/>
      <c r="M15" s="19"/>
      <c r="N15" s="19"/>
      <c r="O15" s="420"/>
    </row>
    <row r="16" spans="1:21" x14ac:dyDescent="0.25">
      <c r="A16" s="19"/>
      <c r="B16" s="19"/>
      <c r="C16" s="419"/>
      <c r="D16" s="19"/>
      <c r="E16" s="336"/>
      <c r="F16" s="421"/>
      <c r="G16" s="19"/>
      <c r="H16" s="19"/>
      <c r="I16" s="19"/>
      <c r="J16" s="19"/>
      <c r="K16" s="19"/>
      <c r="L16" s="19"/>
      <c r="M16" s="19"/>
      <c r="N16" s="19"/>
      <c r="O16" s="420"/>
    </row>
    <row r="17" spans="1:15" x14ac:dyDescent="0.25">
      <c r="A17" s="19"/>
      <c r="B17" s="19"/>
      <c r="C17" s="422" t="s">
        <v>1803</v>
      </c>
      <c r="D17" s="19"/>
      <c r="E17" s="336"/>
      <c r="F17" s="421"/>
      <c r="G17" s="19"/>
      <c r="H17" s="19"/>
      <c r="I17" s="19"/>
      <c r="J17" s="19"/>
      <c r="K17" s="19"/>
      <c r="L17" s="19"/>
      <c r="M17" s="19"/>
      <c r="N17" s="19"/>
      <c r="O17" s="420"/>
    </row>
    <row r="18" spans="1:15" x14ac:dyDescent="0.25">
      <c r="A18" s="19"/>
      <c r="B18" s="19"/>
      <c r="C18" s="419" t="s">
        <v>1804</v>
      </c>
      <c r="D18" s="19"/>
      <c r="E18" s="336"/>
      <c r="F18" s="421"/>
      <c r="G18" s="19"/>
      <c r="H18" s="19"/>
      <c r="I18" s="19"/>
      <c r="J18" s="19"/>
      <c r="K18" s="19"/>
      <c r="L18" s="19"/>
      <c r="M18" s="19"/>
      <c r="N18" s="19"/>
      <c r="O18" s="420"/>
    </row>
    <row r="19" spans="1:15" x14ac:dyDescent="0.25">
      <c r="A19" s="19"/>
      <c r="B19" s="19"/>
      <c r="C19" s="419"/>
      <c r="D19" s="19"/>
      <c r="E19" s="336"/>
      <c r="F19" s="421"/>
      <c r="G19" s="19"/>
      <c r="H19" s="19"/>
      <c r="I19" s="19"/>
      <c r="J19" s="19"/>
      <c r="K19" s="19"/>
      <c r="L19" s="19"/>
      <c r="M19" s="19"/>
      <c r="N19" s="19"/>
      <c r="O19" s="420"/>
    </row>
    <row r="20" spans="1:15" x14ac:dyDescent="0.25">
      <c r="A20" s="19"/>
      <c r="B20" s="19"/>
      <c r="C20" s="419"/>
      <c r="D20" s="523" t="s">
        <v>1805</v>
      </c>
      <c r="E20" s="523"/>
      <c r="F20" s="523"/>
      <c r="G20" s="523"/>
      <c r="H20" s="523"/>
      <c r="I20" s="523"/>
      <c r="J20" s="523"/>
      <c r="K20" s="523"/>
      <c r="L20" s="423"/>
      <c r="M20" s="19"/>
      <c r="N20" s="19"/>
      <c r="O20" s="420"/>
    </row>
    <row r="21" spans="1:15" x14ac:dyDescent="0.25">
      <c r="A21" s="19"/>
      <c r="B21" s="19"/>
      <c r="C21" s="419"/>
      <c r="D21" s="19"/>
      <c r="E21" s="19"/>
      <c r="F21" s="19"/>
      <c r="G21" s="19"/>
      <c r="H21" s="19"/>
      <c r="I21" s="19"/>
      <c r="J21" s="19"/>
      <c r="K21" s="19"/>
      <c r="L21" s="19"/>
      <c r="M21" s="19"/>
      <c r="N21" s="19"/>
      <c r="O21" s="420"/>
    </row>
    <row r="22" spans="1:15" ht="15.75" thickBot="1" x14ac:dyDescent="0.3">
      <c r="A22" s="19"/>
      <c r="B22" s="19"/>
      <c r="C22" s="424" t="s">
        <v>1806</v>
      </c>
      <c r="D22" s="425" t="s">
        <v>1807</v>
      </c>
      <c r="E22" s="425" t="s">
        <v>1808</v>
      </c>
      <c r="F22" s="425" t="s">
        <v>1809</v>
      </c>
      <c r="G22" s="425" t="s">
        <v>1810</v>
      </c>
      <c r="H22" s="425" t="s">
        <v>1811</v>
      </c>
      <c r="I22" s="425" t="s">
        <v>1812</v>
      </c>
      <c r="J22" s="425" t="s">
        <v>1813</v>
      </c>
      <c r="K22" s="425" t="s">
        <v>1814</v>
      </c>
      <c r="L22" s="425" t="s">
        <v>1815</v>
      </c>
      <c r="M22" s="19"/>
      <c r="N22" s="19"/>
      <c r="O22" s="420"/>
    </row>
    <row r="23" spans="1:15" x14ac:dyDescent="0.25">
      <c r="A23" s="19"/>
      <c r="B23" s="19"/>
      <c r="C23" s="426">
        <v>266666.66666666669</v>
      </c>
      <c r="D23" s="421">
        <v>266666.66666666669</v>
      </c>
      <c r="E23" s="421">
        <v>266666.66666666669</v>
      </c>
      <c r="F23" s="421">
        <v>133333.33333333334</v>
      </c>
      <c r="G23" s="421">
        <v>66666.666666666672</v>
      </c>
      <c r="H23" s="336" t="s">
        <v>1447</v>
      </c>
      <c r="I23" s="336" t="s">
        <v>1447</v>
      </c>
      <c r="J23" s="336" t="s">
        <v>1447</v>
      </c>
      <c r="K23" s="336" t="s">
        <v>1447</v>
      </c>
      <c r="L23" s="336" t="s">
        <v>1447</v>
      </c>
      <c r="M23" s="19"/>
      <c r="N23" s="19"/>
      <c r="O23" s="420"/>
    </row>
    <row r="24" spans="1:15" x14ac:dyDescent="0.25">
      <c r="A24" s="19"/>
      <c r="B24" s="19"/>
      <c r="C24" s="426"/>
      <c r="D24" s="421"/>
      <c r="E24" s="421"/>
      <c r="F24" s="421"/>
      <c r="G24" s="421"/>
      <c r="H24" s="336"/>
      <c r="I24" s="336"/>
      <c r="J24" s="336"/>
      <c r="K24" s="336"/>
      <c r="L24" s="336"/>
      <c r="M24" s="19"/>
      <c r="N24" s="19"/>
      <c r="O24" s="420"/>
    </row>
    <row r="25" spans="1:15" x14ac:dyDescent="0.25">
      <c r="A25" s="19"/>
      <c r="B25" s="19"/>
      <c r="C25" s="426"/>
      <c r="D25" s="421"/>
      <c r="E25" s="421"/>
      <c r="F25" s="421"/>
      <c r="G25" s="421"/>
      <c r="H25" s="336"/>
      <c r="I25" s="336"/>
      <c r="J25" s="336"/>
      <c r="K25" s="336"/>
      <c r="L25" s="336"/>
      <c r="M25" s="19"/>
      <c r="N25" s="19"/>
      <c r="O25" s="420"/>
    </row>
    <row r="26" spans="1:15" x14ac:dyDescent="0.25">
      <c r="A26" s="19"/>
      <c r="B26" s="19"/>
      <c r="C26" s="426"/>
      <c r="D26" s="421"/>
      <c r="E26" s="421"/>
      <c r="F26" s="421"/>
      <c r="G26" s="421"/>
      <c r="H26" s="336"/>
      <c r="I26" s="336"/>
      <c r="J26" s="336"/>
      <c r="K26" s="336"/>
      <c r="L26" s="336"/>
      <c r="M26" s="19"/>
      <c r="N26" s="19"/>
      <c r="O26" s="420"/>
    </row>
    <row r="27" spans="1:15" x14ac:dyDescent="0.25">
      <c r="A27" s="19"/>
      <c r="B27" s="19"/>
      <c r="C27" s="419" t="s">
        <v>1816</v>
      </c>
      <c r="D27" s="421"/>
      <c r="E27" s="421"/>
      <c r="F27" s="421"/>
      <c r="G27" s="421"/>
      <c r="H27" s="336"/>
      <c r="I27" s="336"/>
      <c r="J27" s="336"/>
      <c r="K27" s="336"/>
      <c r="L27" s="336"/>
      <c r="M27" s="19"/>
      <c r="N27" s="19"/>
      <c r="O27" s="420"/>
    </row>
    <row r="28" spans="1:15" x14ac:dyDescent="0.25">
      <c r="A28" s="19"/>
      <c r="B28" s="19"/>
      <c r="C28" s="419"/>
      <c r="D28" s="421"/>
      <c r="E28" s="421"/>
      <c r="F28" s="421"/>
      <c r="G28" s="421"/>
      <c r="H28" s="336"/>
      <c r="I28" s="336"/>
      <c r="J28" s="336"/>
      <c r="K28" s="336"/>
      <c r="L28" s="336"/>
      <c r="M28" s="19"/>
      <c r="N28" s="19"/>
      <c r="O28" s="420"/>
    </row>
    <row r="29" spans="1:15" x14ac:dyDescent="0.25">
      <c r="A29" s="19"/>
      <c r="B29" s="19"/>
      <c r="C29" s="422" t="s">
        <v>1803</v>
      </c>
      <c r="D29" s="19"/>
      <c r="E29" s="19"/>
      <c r="F29" s="19"/>
      <c r="G29" s="19"/>
      <c r="H29" s="19"/>
      <c r="I29" s="19"/>
      <c r="J29" s="19"/>
      <c r="K29" s="19"/>
      <c r="L29" s="19"/>
      <c r="M29" s="19"/>
      <c r="N29" s="19"/>
      <c r="O29" s="420"/>
    </row>
    <row r="30" spans="1:15" x14ac:dyDescent="0.25">
      <c r="A30" s="19"/>
      <c r="B30" s="19"/>
      <c r="C30" s="419" t="s">
        <v>1817</v>
      </c>
      <c r="D30" s="19"/>
      <c r="E30" s="19"/>
      <c r="F30" s="19"/>
      <c r="G30" s="19"/>
      <c r="H30" s="19"/>
      <c r="I30" s="19"/>
      <c r="J30" s="19"/>
      <c r="K30" s="19"/>
      <c r="L30" s="19"/>
      <c r="M30" s="19"/>
      <c r="N30" s="19"/>
      <c r="O30" s="420"/>
    </row>
    <row r="31" spans="1:15" x14ac:dyDescent="0.25">
      <c r="A31" s="19"/>
      <c r="B31" s="19"/>
      <c r="C31" s="419" t="s">
        <v>1818</v>
      </c>
      <c r="D31" s="427"/>
      <c r="E31" s="427"/>
      <c r="F31" s="427"/>
      <c r="G31" s="427"/>
      <c r="H31" s="427"/>
      <c r="I31" s="427"/>
      <c r="J31" s="427"/>
      <c r="K31" s="427"/>
      <c r="L31" s="427"/>
      <c r="M31" s="19"/>
      <c r="N31" s="19"/>
      <c r="O31" s="420"/>
    </row>
    <row r="32" spans="1:15" x14ac:dyDescent="0.25">
      <c r="A32" s="19"/>
      <c r="B32" s="19"/>
      <c r="C32" s="422"/>
      <c r="D32" s="427"/>
      <c r="E32" s="427"/>
      <c r="F32" s="427"/>
      <c r="G32" s="427"/>
      <c r="H32" s="427"/>
      <c r="I32" s="427"/>
      <c r="J32" s="427"/>
      <c r="K32" s="427"/>
      <c r="L32" s="427"/>
      <c r="M32" s="19"/>
      <c r="N32" s="19"/>
      <c r="O32" s="420"/>
    </row>
    <row r="33" spans="1:15" x14ac:dyDescent="0.25">
      <c r="A33" s="19"/>
      <c r="B33" s="19"/>
      <c r="C33" s="419"/>
      <c r="D33" s="523" t="s">
        <v>1805</v>
      </c>
      <c r="E33" s="523"/>
      <c r="F33" s="523"/>
      <c r="G33" s="523"/>
      <c r="H33" s="523"/>
      <c r="I33" s="523"/>
      <c r="J33" s="523"/>
      <c r="K33" s="523"/>
      <c r="L33" s="423"/>
      <c r="M33" s="19"/>
      <c r="N33" s="19"/>
      <c r="O33" s="420"/>
    </row>
    <row r="34" spans="1:15" x14ac:dyDescent="0.25">
      <c r="A34" s="19"/>
      <c r="B34" s="19"/>
      <c r="C34" s="419"/>
      <c r="D34" s="19"/>
      <c r="E34" s="19"/>
      <c r="F34" s="19"/>
      <c r="G34" s="19"/>
      <c r="H34" s="19"/>
      <c r="I34" s="19"/>
      <c r="J34" s="19"/>
      <c r="K34" s="19"/>
      <c r="L34" s="19"/>
      <c r="M34" s="19"/>
      <c r="N34" s="19"/>
      <c r="O34" s="420"/>
    </row>
    <row r="35" spans="1:15" ht="15.75" thickBot="1" x14ac:dyDescent="0.3">
      <c r="A35" s="19"/>
      <c r="B35" s="19"/>
      <c r="C35" s="424" t="s">
        <v>1806</v>
      </c>
      <c r="D35" s="425" t="s">
        <v>1807</v>
      </c>
      <c r="E35" s="425" t="s">
        <v>1808</v>
      </c>
      <c r="F35" s="425" t="s">
        <v>1809</v>
      </c>
      <c r="G35" s="425" t="s">
        <v>1810</v>
      </c>
      <c r="H35" s="425" t="s">
        <v>1811</v>
      </c>
      <c r="I35" s="425" t="s">
        <v>1812</v>
      </c>
      <c r="J35" s="425" t="s">
        <v>1813</v>
      </c>
      <c r="K35" s="425" t="s">
        <v>1814</v>
      </c>
      <c r="L35" s="425" t="s">
        <v>1815</v>
      </c>
      <c r="M35" s="19"/>
      <c r="N35" s="19"/>
      <c r="O35" s="420"/>
    </row>
    <row r="36" spans="1:15" x14ac:dyDescent="0.25">
      <c r="A36" s="19"/>
      <c r="B36" s="19"/>
      <c r="C36" s="428" t="s">
        <v>1447</v>
      </c>
      <c r="D36" s="336" t="s">
        <v>1447</v>
      </c>
      <c r="E36" s="429">
        <v>571428.57142857148</v>
      </c>
      <c r="F36" s="429">
        <v>285714.28571428574</v>
      </c>
      <c r="G36" s="429">
        <v>142857.14285714287</v>
      </c>
      <c r="H36" s="336" t="s">
        <v>1447</v>
      </c>
      <c r="I36" s="336" t="s">
        <v>1447</v>
      </c>
      <c r="J36" s="336" t="s">
        <v>1447</v>
      </c>
      <c r="K36" s="336" t="s">
        <v>1447</v>
      </c>
      <c r="L36" s="336" t="s">
        <v>1447</v>
      </c>
      <c r="M36" s="19"/>
      <c r="N36" s="19"/>
      <c r="O36" s="420"/>
    </row>
    <row r="37" spans="1:15" x14ac:dyDescent="0.25">
      <c r="A37" s="19"/>
      <c r="B37" s="19"/>
      <c r="C37" s="419"/>
      <c r="D37" s="19"/>
      <c r="E37" s="19"/>
      <c r="F37" s="19"/>
      <c r="G37" s="19"/>
      <c r="H37" s="19"/>
      <c r="I37" s="19"/>
      <c r="J37" s="19"/>
      <c r="K37" s="19"/>
      <c r="L37" s="19"/>
      <c r="M37" s="19"/>
      <c r="N37" s="19"/>
      <c r="O37" s="420"/>
    </row>
    <row r="38" spans="1:15" x14ac:dyDescent="0.25">
      <c r="A38" s="19"/>
      <c r="B38" s="19"/>
      <c r="C38" s="419"/>
      <c r="D38" s="19"/>
      <c r="E38" s="19"/>
      <c r="F38" s="19"/>
      <c r="G38" s="19"/>
      <c r="H38" s="19"/>
      <c r="I38" s="19"/>
      <c r="J38" s="19"/>
      <c r="K38" s="19"/>
      <c r="L38" s="19"/>
      <c r="M38" s="19"/>
      <c r="N38" s="19"/>
      <c r="O38" s="420"/>
    </row>
    <row r="39" spans="1:15" x14ac:dyDescent="0.25">
      <c r="A39" s="19"/>
      <c r="B39" s="19"/>
      <c r="C39" s="419" t="s">
        <v>1819</v>
      </c>
      <c r="D39" s="19"/>
      <c r="E39" s="19"/>
      <c r="F39" s="19"/>
      <c r="G39" s="19"/>
      <c r="H39" s="19"/>
      <c r="I39" s="19"/>
      <c r="J39" s="19"/>
      <c r="K39" s="19"/>
      <c r="L39" s="19"/>
      <c r="M39" s="19"/>
      <c r="N39" s="19"/>
      <c r="O39" s="420"/>
    </row>
    <row r="40" spans="1:15" x14ac:dyDescent="0.25">
      <c r="A40" s="19"/>
      <c r="B40" s="19"/>
      <c r="C40" s="419"/>
      <c r="D40" s="19"/>
      <c r="E40" s="19"/>
      <c r="F40" s="19"/>
      <c r="G40" s="19"/>
      <c r="H40" s="19"/>
      <c r="I40" s="19"/>
      <c r="J40" s="19"/>
      <c r="K40" s="19"/>
      <c r="L40" s="19"/>
      <c r="M40" s="19"/>
      <c r="N40" s="19"/>
      <c r="O40" s="420"/>
    </row>
    <row r="41" spans="1:15" x14ac:dyDescent="0.25">
      <c r="A41" s="19"/>
      <c r="B41" s="19"/>
      <c r="C41" s="422" t="s">
        <v>1803</v>
      </c>
      <c r="D41" s="19"/>
      <c r="E41" s="19"/>
      <c r="F41" s="19"/>
      <c r="G41" s="19"/>
      <c r="H41" s="19"/>
      <c r="I41" s="19"/>
      <c r="J41" s="19"/>
      <c r="K41" s="19"/>
      <c r="L41" s="19"/>
      <c r="M41" s="19"/>
      <c r="N41" s="19"/>
      <c r="O41" s="420"/>
    </row>
    <row r="42" spans="1:15" x14ac:dyDescent="0.25">
      <c r="A42" s="19"/>
      <c r="B42" s="19"/>
      <c r="C42" s="419" t="s">
        <v>1820</v>
      </c>
      <c r="D42" s="19"/>
      <c r="E42" s="19"/>
      <c r="F42" s="19"/>
      <c r="G42" s="19"/>
      <c r="H42" s="19"/>
      <c r="I42" s="19"/>
      <c r="J42" s="19"/>
      <c r="K42" s="19"/>
      <c r="L42" s="19"/>
      <c r="M42" s="19"/>
      <c r="N42" s="19"/>
      <c r="O42" s="420"/>
    </row>
    <row r="43" spans="1:15" x14ac:dyDescent="0.25">
      <c r="A43" s="19"/>
      <c r="B43" s="19"/>
      <c r="C43" s="419" t="s">
        <v>1821</v>
      </c>
      <c r="D43" s="427"/>
      <c r="E43" s="427"/>
      <c r="F43" s="427"/>
      <c r="G43" s="427"/>
      <c r="H43" s="427"/>
      <c r="I43" s="427"/>
      <c r="J43" s="427"/>
      <c r="K43" s="427"/>
      <c r="L43" s="427"/>
      <c r="M43" s="19"/>
      <c r="N43" s="19"/>
      <c r="O43" s="420"/>
    </row>
    <row r="44" spans="1:15" x14ac:dyDescent="0.25">
      <c r="A44" s="19"/>
      <c r="B44" s="19"/>
      <c r="C44" s="419"/>
      <c r="D44" s="427"/>
      <c r="E44" s="427"/>
      <c r="F44" s="427"/>
      <c r="G44" s="427"/>
      <c r="H44" s="427"/>
      <c r="I44" s="427"/>
      <c r="J44" s="427"/>
      <c r="K44" s="427"/>
      <c r="L44" s="427"/>
      <c r="M44" s="19"/>
      <c r="N44" s="19"/>
      <c r="O44" s="420"/>
    </row>
    <row r="45" spans="1:15" x14ac:dyDescent="0.25">
      <c r="A45" s="19"/>
      <c r="B45" s="19"/>
      <c r="C45" s="419"/>
      <c r="D45" s="19"/>
      <c r="E45" s="336"/>
      <c r="F45" s="336"/>
      <c r="G45" s="427"/>
      <c r="H45" s="427"/>
      <c r="I45" s="427"/>
      <c r="J45" s="427"/>
      <c r="K45" s="427"/>
      <c r="L45" s="427"/>
      <c r="M45" s="19"/>
      <c r="N45" s="19"/>
      <c r="O45" s="420"/>
    </row>
    <row r="46" spans="1:15" x14ac:dyDescent="0.25">
      <c r="A46" s="19"/>
      <c r="B46" s="19"/>
      <c r="C46" s="422"/>
      <c r="D46" s="427"/>
      <c r="E46" s="427"/>
      <c r="F46" s="427"/>
      <c r="G46" s="427"/>
      <c r="H46" s="427"/>
      <c r="I46" s="427"/>
      <c r="J46" s="427"/>
      <c r="K46" s="427"/>
      <c r="L46" s="427"/>
      <c r="M46" s="19"/>
      <c r="N46" s="19"/>
      <c r="O46" s="420"/>
    </row>
    <row r="47" spans="1:15" x14ac:dyDescent="0.25">
      <c r="A47" s="19"/>
      <c r="B47" s="19"/>
      <c r="C47" s="419"/>
      <c r="D47" s="523" t="s">
        <v>1822</v>
      </c>
      <c r="E47" s="523"/>
      <c r="F47" s="523"/>
      <c r="G47" s="523"/>
      <c r="H47" s="523"/>
      <c r="I47" s="523"/>
      <c r="J47" s="523"/>
      <c r="K47" s="523"/>
      <c r="L47" s="423"/>
      <c r="M47" s="19"/>
      <c r="N47" s="19"/>
      <c r="O47" s="420"/>
    </row>
    <row r="48" spans="1:15" x14ac:dyDescent="0.25">
      <c r="A48" s="19"/>
      <c r="B48" s="19"/>
      <c r="C48" s="419"/>
      <c r="D48" s="19"/>
      <c r="E48" s="19"/>
      <c r="F48" s="19"/>
      <c r="G48" s="19"/>
      <c r="H48" s="19"/>
      <c r="I48" s="19"/>
      <c r="J48" s="19"/>
      <c r="K48" s="19"/>
      <c r="L48" s="19"/>
      <c r="M48" s="19"/>
      <c r="N48" s="19"/>
      <c r="O48" s="420"/>
    </row>
    <row r="49" spans="1:15" ht="15.75" thickBot="1" x14ac:dyDescent="0.3">
      <c r="A49" s="19"/>
      <c r="B49" s="19"/>
      <c r="C49" s="424" t="s">
        <v>1806</v>
      </c>
      <c r="D49" s="425" t="s">
        <v>1807</v>
      </c>
      <c r="E49" s="425" t="s">
        <v>1808</v>
      </c>
      <c r="F49" s="425" t="s">
        <v>1809</v>
      </c>
      <c r="G49" s="425" t="s">
        <v>1810</v>
      </c>
      <c r="H49" s="425" t="s">
        <v>1811</v>
      </c>
      <c r="I49" s="425" t="s">
        <v>1812</v>
      </c>
      <c r="J49" s="425" t="s">
        <v>1813</v>
      </c>
      <c r="K49" s="425" t="s">
        <v>1814</v>
      </c>
      <c r="L49" s="425" t="s">
        <v>1815</v>
      </c>
      <c r="M49" s="19"/>
      <c r="N49" s="19"/>
      <c r="O49" s="420"/>
    </row>
    <row r="50" spans="1:15" x14ac:dyDescent="0.25">
      <c r="A50" s="19"/>
      <c r="B50" s="19"/>
      <c r="C50" s="428" t="s">
        <v>1447</v>
      </c>
      <c r="D50" s="336" t="s">
        <v>1447</v>
      </c>
      <c r="E50" s="336" t="s">
        <v>1447</v>
      </c>
      <c r="F50" s="336" t="s">
        <v>1447</v>
      </c>
      <c r="G50" s="421">
        <v>1000000</v>
      </c>
      <c r="H50" s="336" t="s">
        <v>1447</v>
      </c>
      <c r="I50" s="336" t="s">
        <v>1447</v>
      </c>
      <c r="J50" s="336" t="s">
        <v>1447</v>
      </c>
      <c r="K50" s="336" t="s">
        <v>1447</v>
      </c>
      <c r="L50" s="336" t="s">
        <v>1447</v>
      </c>
      <c r="M50" s="19"/>
      <c r="N50" s="19"/>
      <c r="O50" s="420"/>
    </row>
    <row r="51" spans="1:15" x14ac:dyDescent="0.25">
      <c r="A51" s="19"/>
      <c r="B51" s="19"/>
      <c r="C51" s="419"/>
      <c r="D51" s="19"/>
      <c r="E51" s="19"/>
      <c r="F51" s="19"/>
      <c r="G51" s="19"/>
      <c r="H51" s="19"/>
      <c r="I51" s="19"/>
      <c r="J51" s="19"/>
      <c r="K51" s="19"/>
      <c r="L51" s="19"/>
      <c r="M51" s="19"/>
      <c r="N51" s="19"/>
      <c r="O51" s="420"/>
    </row>
    <row r="52" spans="1:15" ht="15.75" thickBot="1" x14ac:dyDescent="0.3">
      <c r="A52" s="19"/>
      <c r="B52" s="430"/>
      <c r="C52" s="431"/>
      <c r="D52" s="430"/>
      <c r="E52" s="430"/>
      <c r="F52" s="430"/>
      <c r="G52" s="430"/>
      <c r="H52" s="430"/>
      <c r="I52" s="430"/>
      <c r="J52" s="430"/>
      <c r="K52" s="430"/>
      <c r="L52" s="430"/>
      <c r="M52" s="430"/>
      <c r="N52" s="430"/>
      <c r="O52" s="432"/>
    </row>
    <row r="53" spans="1:15" x14ac:dyDescent="0.25">
      <c r="A53" s="19"/>
      <c r="B53" s="19"/>
      <c r="C53" s="19"/>
      <c r="D53" s="19"/>
      <c r="E53" s="19"/>
      <c r="F53" s="19"/>
      <c r="G53" s="19"/>
      <c r="H53" s="19"/>
      <c r="I53" s="19"/>
      <c r="J53" s="19"/>
      <c r="K53" s="19"/>
      <c r="L53" s="19"/>
      <c r="M53" s="19"/>
      <c r="N53" s="19"/>
      <c r="O53" s="19"/>
    </row>
    <row r="54" spans="1:15" x14ac:dyDescent="0.25">
      <c r="A54" s="19"/>
      <c r="B54" s="19"/>
      <c r="C54" s="19"/>
      <c r="D54" s="19"/>
      <c r="E54" s="19"/>
      <c r="F54" s="19"/>
      <c r="G54" s="19"/>
      <c r="H54" s="19"/>
      <c r="I54" s="19"/>
      <c r="J54" s="19"/>
      <c r="K54" s="19"/>
      <c r="L54" s="19"/>
      <c r="M54" s="19"/>
      <c r="N54" s="19"/>
      <c r="O54" s="19"/>
    </row>
    <row r="55" spans="1:15" x14ac:dyDescent="0.25">
      <c r="A55" s="19"/>
      <c r="B55" s="19"/>
      <c r="C55" s="19"/>
      <c r="D55" s="19"/>
      <c r="E55" s="19"/>
      <c r="F55" s="19"/>
      <c r="G55" s="19"/>
      <c r="H55" s="19"/>
      <c r="I55" s="19"/>
      <c r="J55" s="19"/>
      <c r="K55" s="19"/>
      <c r="L55" s="19"/>
      <c r="M55" s="19"/>
      <c r="N55" s="19"/>
      <c r="O55" s="216" t="s">
        <v>1453</v>
      </c>
    </row>
    <row r="56" spans="1:15" x14ac:dyDescent="0.25">
      <c r="A56" s="19"/>
      <c r="B56" s="19"/>
      <c r="C56" s="19"/>
      <c r="D56" s="19"/>
      <c r="E56" s="19"/>
      <c r="F56" s="19"/>
      <c r="G56" s="19"/>
      <c r="H56" s="19"/>
      <c r="I56" s="19"/>
      <c r="J56" s="19"/>
      <c r="K56" s="19"/>
      <c r="L56" s="19"/>
      <c r="M56" s="19"/>
      <c r="N56" s="19"/>
      <c r="O56" s="19"/>
    </row>
    <row r="57" spans="1:15" x14ac:dyDescent="0.25">
      <c r="A57" s="19"/>
      <c r="B57" s="19"/>
      <c r="C57" s="19"/>
      <c r="D57" s="19"/>
      <c r="E57" s="19"/>
      <c r="F57" s="19"/>
      <c r="G57" s="19"/>
      <c r="H57" s="19"/>
      <c r="I57" s="19"/>
      <c r="J57" s="19"/>
      <c r="K57" s="19"/>
      <c r="L57" s="19"/>
      <c r="M57" s="19"/>
      <c r="N57" s="19"/>
      <c r="O57" s="19"/>
    </row>
    <row r="58" spans="1:15" x14ac:dyDescent="0.25">
      <c r="A58" s="19"/>
      <c r="B58" s="19"/>
      <c r="C58" s="19"/>
      <c r="D58" s="19"/>
      <c r="E58" s="19"/>
      <c r="F58" s="19"/>
      <c r="G58" s="19"/>
      <c r="H58" s="19"/>
      <c r="I58" s="19"/>
      <c r="J58" s="19"/>
      <c r="K58" s="19"/>
      <c r="L58" s="19"/>
      <c r="M58" s="19"/>
      <c r="N58" s="19"/>
      <c r="O58" s="19"/>
    </row>
    <row r="59" spans="1:15" x14ac:dyDescent="0.25">
      <c r="A59" s="19"/>
      <c r="B59" s="19"/>
      <c r="C59" s="19"/>
      <c r="D59" s="19"/>
      <c r="E59" s="19"/>
      <c r="F59" s="19"/>
      <c r="G59" s="19"/>
      <c r="H59" s="19"/>
      <c r="I59" s="19"/>
      <c r="J59" s="19"/>
      <c r="K59" s="19"/>
      <c r="L59" s="19"/>
      <c r="M59" s="19"/>
      <c r="N59" s="19"/>
      <c r="O59" s="19"/>
    </row>
  </sheetData>
  <mergeCells count="8">
    <mergeCell ref="D33:K33"/>
    <mergeCell ref="D47:K47"/>
    <mergeCell ref="C4:O4"/>
    <mergeCell ref="C5:O5"/>
    <mergeCell ref="C8:O10"/>
    <mergeCell ref="C11:O11"/>
    <mergeCell ref="C12:O12"/>
    <mergeCell ref="D20:K20"/>
  </mergeCells>
  <hyperlinks>
    <hyperlink ref="C11:D11" r:id="rId1" display="Legal framework for valuation and LTV-calculation follow the rules of the Danish FSA - Bekendtgørelse nr. 687 af 20. juni 2007" xr:uid="{C8C37BE1-2874-493F-8DB4-ED380669DFA8}"/>
    <hyperlink ref="O55" location="'NTT Contents'!A1" display="To Contents" xr:uid="{C2108107-8FDE-4CBD-9A67-C33FE457326F}"/>
  </hyperlinks>
  <pageMargins left="0.7" right="0.7" top="0.75" bottom="0.75" header="0.3" footer="0.3"/>
  <pageSetup paperSize="9" scale="39" fitToHeight="0"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F482A-4648-44D7-B33A-6EC1B892D672}">
  <sheetPr codeName="Sheet19">
    <tabColor rgb="FF243386"/>
    <pageSetUpPr fitToPage="1"/>
  </sheetPr>
  <dimension ref="A1:D74"/>
  <sheetViews>
    <sheetView zoomScale="70" zoomScaleNormal="70" workbookViewId="0"/>
  </sheetViews>
  <sheetFormatPr defaultColWidth="9.140625" defaultRowHeight="15" x14ac:dyDescent="0.25"/>
  <cols>
    <col min="1" max="1" width="4.7109375" style="19" customWidth="1"/>
    <col min="2" max="2" width="71.140625" style="19" customWidth="1"/>
    <col min="3" max="3" width="68.140625" style="19" customWidth="1"/>
    <col min="4" max="4" width="80.28515625" style="19" customWidth="1"/>
    <col min="5" max="16384" width="9.140625" style="19"/>
  </cols>
  <sheetData>
    <row r="1" spans="2:4" s="433" customFormat="1" x14ac:dyDescent="0.25"/>
    <row r="2" spans="2:4" s="433" customFormat="1" x14ac:dyDescent="0.25"/>
    <row r="3" spans="2:4" s="433" customFormat="1" x14ac:dyDescent="0.25"/>
    <row r="4" spans="2:4" s="433" customFormat="1" x14ac:dyDescent="0.25"/>
    <row r="5" spans="2:4" s="433" customFormat="1" x14ac:dyDescent="0.25"/>
    <row r="6" spans="2:4" s="433" customFormat="1" ht="16.5" thickBot="1" x14ac:dyDescent="0.3">
      <c r="B6" s="434" t="s">
        <v>1823</v>
      </c>
    </row>
    <row r="7" spans="2:4" s="433" customFormat="1" ht="15.75" thickBot="1" x14ac:dyDescent="0.3">
      <c r="B7" s="435" t="s">
        <v>1416</v>
      </c>
      <c r="C7" s="535" t="s">
        <v>1754</v>
      </c>
      <c r="D7" s="536"/>
    </row>
    <row r="8" spans="2:4" s="433" customFormat="1" ht="15.75" thickBot="1" x14ac:dyDescent="0.3">
      <c r="B8" s="436" t="s">
        <v>1824</v>
      </c>
      <c r="C8" s="537"/>
      <c r="D8" s="538"/>
    </row>
    <row r="9" spans="2:4" s="433" customFormat="1" x14ac:dyDescent="0.25">
      <c r="B9" s="437" t="s">
        <v>1422</v>
      </c>
      <c r="C9" s="539" t="s">
        <v>1825</v>
      </c>
      <c r="D9" s="540"/>
    </row>
    <row r="10" spans="2:4" s="433" customFormat="1" x14ac:dyDescent="0.25">
      <c r="B10" s="438" t="s">
        <v>1423</v>
      </c>
      <c r="C10" s="533" t="s">
        <v>1826</v>
      </c>
      <c r="D10" s="534"/>
    </row>
    <row r="11" spans="2:4" s="433" customFormat="1" x14ac:dyDescent="0.25">
      <c r="B11" s="438" t="s">
        <v>1425</v>
      </c>
      <c r="C11" s="533" t="s">
        <v>1827</v>
      </c>
      <c r="D11" s="534"/>
    </row>
    <row r="12" spans="2:4" s="433" customFormat="1" x14ac:dyDescent="0.25">
      <c r="B12" s="438" t="s">
        <v>1426</v>
      </c>
      <c r="C12" s="533" t="s">
        <v>1828</v>
      </c>
      <c r="D12" s="534"/>
    </row>
    <row r="13" spans="2:4" s="433" customFormat="1" x14ac:dyDescent="0.25">
      <c r="B13" s="438" t="s">
        <v>1427</v>
      </c>
      <c r="C13" s="533" t="s">
        <v>1829</v>
      </c>
      <c r="D13" s="534"/>
    </row>
    <row r="14" spans="2:4" s="433" customFormat="1" x14ac:dyDescent="0.25">
      <c r="B14" s="438" t="s">
        <v>1428</v>
      </c>
      <c r="C14" s="533" t="s">
        <v>1830</v>
      </c>
      <c r="D14" s="534"/>
    </row>
    <row r="15" spans="2:4" s="433" customFormat="1" x14ac:dyDescent="0.25">
      <c r="B15" s="438" t="s">
        <v>1429</v>
      </c>
      <c r="C15" s="541" t="s">
        <v>1831</v>
      </c>
      <c r="D15" s="542"/>
    </row>
    <row r="16" spans="2:4" s="433" customFormat="1" x14ac:dyDescent="0.25">
      <c r="B16" s="438" t="s">
        <v>1430</v>
      </c>
      <c r="C16" s="533" t="s">
        <v>1832</v>
      </c>
      <c r="D16" s="534"/>
    </row>
    <row r="17" spans="2:4" s="433" customFormat="1" x14ac:dyDescent="0.25">
      <c r="B17" s="439" t="s">
        <v>1431</v>
      </c>
      <c r="C17" s="533" t="s">
        <v>1833</v>
      </c>
      <c r="D17" s="534"/>
    </row>
    <row r="18" spans="2:4" s="433" customFormat="1" ht="30" customHeight="1" x14ac:dyDescent="0.25">
      <c r="B18" s="438" t="s">
        <v>1432</v>
      </c>
      <c r="C18" s="543" t="s">
        <v>1834</v>
      </c>
      <c r="D18" s="544"/>
    </row>
    <row r="19" spans="2:4" s="433" customFormat="1" x14ac:dyDescent="0.25">
      <c r="B19" s="440" t="s">
        <v>1434</v>
      </c>
      <c r="C19" s="533" t="s">
        <v>1835</v>
      </c>
      <c r="D19" s="534"/>
    </row>
    <row r="20" spans="2:4" s="433" customFormat="1" x14ac:dyDescent="0.25">
      <c r="B20" s="438" t="s">
        <v>1436</v>
      </c>
      <c r="C20" s="533" t="s">
        <v>1836</v>
      </c>
      <c r="D20" s="534"/>
    </row>
    <row r="21" spans="2:4" s="433" customFormat="1" x14ac:dyDescent="0.25">
      <c r="B21" s="438" t="s">
        <v>1451</v>
      </c>
      <c r="C21" s="533" t="s">
        <v>1837</v>
      </c>
      <c r="D21" s="534"/>
    </row>
    <row r="22" spans="2:4" s="433" customFormat="1" ht="30.75" thickBot="1" x14ac:dyDescent="0.3">
      <c r="B22" s="441" t="s">
        <v>1452</v>
      </c>
      <c r="C22" s="545" t="s">
        <v>1838</v>
      </c>
      <c r="D22" s="546"/>
    </row>
    <row r="23" spans="2:4" s="433" customFormat="1" ht="15.75" thickBot="1" x14ac:dyDescent="0.3">
      <c r="B23" s="442"/>
      <c r="C23" s="443"/>
      <c r="D23" s="444"/>
    </row>
    <row r="24" spans="2:4" s="433" customFormat="1" ht="15.75" thickBot="1" x14ac:dyDescent="0.3">
      <c r="B24" s="435" t="s">
        <v>1416</v>
      </c>
      <c r="C24" s="547" t="s">
        <v>1754</v>
      </c>
      <c r="D24" s="548"/>
    </row>
    <row r="25" spans="2:4" s="433" customFormat="1" ht="15.75" thickBot="1" x14ac:dyDescent="0.3">
      <c r="B25" s="436" t="s">
        <v>1839</v>
      </c>
      <c r="C25" s="549"/>
      <c r="D25" s="550"/>
    </row>
    <row r="26" spans="2:4" s="433" customFormat="1" ht="15" customHeight="1" x14ac:dyDescent="0.25">
      <c r="B26" s="445" t="s">
        <v>1456</v>
      </c>
      <c r="C26" s="551" t="s">
        <v>1840</v>
      </c>
      <c r="D26" s="552"/>
    </row>
    <row r="27" spans="2:4" s="433" customFormat="1" x14ac:dyDescent="0.25">
      <c r="B27" s="446" t="s">
        <v>1457</v>
      </c>
      <c r="C27" s="553" t="s">
        <v>1841</v>
      </c>
      <c r="D27" s="554"/>
    </row>
    <row r="28" spans="2:4" s="433" customFormat="1" x14ac:dyDescent="0.25">
      <c r="B28" s="446" t="s">
        <v>1842</v>
      </c>
      <c r="C28" s="543" t="s">
        <v>1843</v>
      </c>
      <c r="D28" s="544"/>
    </row>
    <row r="29" spans="2:4" s="433" customFormat="1" x14ac:dyDescent="0.25">
      <c r="B29" s="446" t="s">
        <v>1844</v>
      </c>
      <c r="C29" s="541" t="s">
        <v>1845</v>
      </c>
      <c r="D29" s="542"/>
    </row>
    <row r="30" spans="2:4" s="433" customFormat="1" x14ac:dyDescent="0.25">
      <c r="B30" s="446" t="s">
        <v>1464</v>
      </c>
      <c r="C30" s="543" t="s">
        <v>1846</v>
      </c>
      <c r="D30" s="544"/>
    </row>
    <row r="31" spans="2:4" s="433" customFormat="1" x14ac:dyDescent="0.25">
      <c r="B31" s="446" t="s">
        <v>1465</v>
      </c>
      <c r="C31" s="543" t="s">
        <v>1847</v>
      </c>
      <c r="D31" s="544"/>
    </row>
    <row r="32" spans="2:4" s="433" customFormat="1" ht="15.75" thickBot="1" x14ac:dyDescent="0.3">
      <c r="B32" s="447" t="s">
        <v>1848</v>
      </c>
      <c r="C32" s="555" t="s">
        <v>1849</v>
      </c>
      <c r="D32" s="556"/>
    </row>
    <row r="33" spans="1:4" s="433" customFormat="1" ht="15.75" thickBot="1" x14ac:dyDescent="0.3">
      <c r="B33" s="448"/>
      <c r="C33" s="449"/>
      <c r="D33" s="450"/>
    </row>
    <row r="34" spans="1:4" s="433" customFormat="1" ht="15.75" thickBot="1" x14ac:dyDescent="0.3">
      <c r="A34" s="451"/>
      <c r="B34" s="435" t="s">
        <v>1416</v>
      </c>
      <c r="C34" s="452" t="s">
        <v>1754</v>
      </c>
      <c r="D34" s="453" t="s">
        <v>1850</v>
      </c>
    </row>
    <row r="35" spans="1:4" s="433" customFormat="1" ht="15.75" thickBot="1" x14ac:dyDescent="0.3">
      <c r="A35" s="451"/>
      <c r="B35" s="436" t="s">
        <v>1851</v>
      </c>
      <c r="C35" s="454"/>
      <c r="D35" s="455" t="s">
        <v>1852</v>
      </c>
    </row>
    <row r="36" spans="1:4" s="433" customFormat="1" ht="90.75" hidden="1" customHeight="1" x14ac:dyDescent="0.25">
      <c r="A36" s="451"/>
      <c r="B36" s="456" t="s">
        <v>1536</v>
      </c>
      <c r="C36" s="457" t="s">
        <v>1853</v>
      </c>
      <c r="D36" s="458"/>
    </row>
    <row r="37" spans="1:4" s="433" customFormat="1" ht="285" customHeight="1" thickBot="1" x14ac:dyDescent="0.3">
      <c r="A37" s="451"/>
      <c r="B37" s="459" t="s">
        <v>1537</v>
      </c>
      <c r="C37" s="460" t="s">
        <v>1854</v>
      </c>
      <c r="D37" s="461"/>
    </row>
    <row r="38" spans="1:4" s="433" customFormat="1" ht="15.75" thickBot="1" x14ac:dyDescent="0.3">
      <c r="B38" s="462"/>
      <c r="C38" s="450"/>
      <c r="D38" s="450"/>
    </row>
    <row r="39" spans="1:4" s="433" customFormat="1" ht="15.75" thickBot="1" x14ac:dyDescent="0.3">
      <c r="B39" s="435" t="s">
        <v>1416</v>
      </c>
      <c r="C39" s="535" t="s">
        <v>1754</v>
      </c>
      <c r="D39" s="536"/>
    </row>
    <row r="40" spans="1:4" s="433" customFormat="1" ht="15.75" thickBot="1" x14ac:dyDescent="0.3">
      <c r="B40" s="436" t="s">
        <v>1855</v>
      </c>
      <c r="C40" s="537"/>
      <c r="D40" s="538"/>
    </row>
    <row r="41" spans="1:4" s="433" customFormat="1" ht="75" customHeight="1" x14ac:dyDescent="0.25">
      <c r="B41" s="463" t="s">
        <v>1541</v>
      </c>
      <c r="C41" s="559" t="s">
        <v>1856</v>
      </c>
      <c r="D41" s="560"/>
    </row>
    <row r="42" spans="1:4" s="433" customFormat="1" ht="32.25" customHeight="1" x14ac:dyDescent="0.25">
      <c r="B42" s="464" t="s">
        <v>1542</v>
      </c>
      <c r="C42" s="557" t="s">
        <v>1857</v>
      </c>
      <c r="D42" s="558"/>
    </row>
    <row r="43" spans="1:4" s="433" customFormat="1" ht="15.75" thickBot="1" x14ac:dyDescent="0.3">
      <c r="B43" s="459" t="s">
        <v>1543</v>
      </c>
      <c r="C43" s="561" t="s">
        <v>1858</v>
      </c>
      <c r="D43" s="562"/>
    </row>
    <row r="44" spans="1:4" s="433" customFormat="1" ht="15.75" thickBot="1" x14ac:dyDescent="0.3">
      <c r="B44" s="465"/>
      <c r="C44" s="466"/>
      <c r="D44" s="450"/>
    </row>
    <row r="45" spans="1:4" s="433" customFormat="1" ht="15.75" thickBot="1" x14ac:dyDescent="0.3">
      <c r="B45" s="435" t="s">
        <v>1416</v>
      </c>
      <c r="C45" s="535" t="s">
        <v>1754</v>
      </c>
      <c r="D45" s="536"/>
    </row>
    <row r="46" spans="1:4" s="433" customFormat="1" ht="15.75" thickBot="1" x14ac:dyDescent="0.3">
      <c r="B46" s="436" t="s">
        <v>1859</v>
      </c>
      <c r="C46" s="563"/>
      <c r="D46" s="564"/>
    </row>
    <row r="47" spans="1:4" s="433" customFormat="1" x14ac:dyDescent="0.25">
      <c r="B47" s="467" t="s">
        <v>1549</v>
      </c>
      <c r="C47" s="565" t="s">
        <v>1860</v>
      </c>
      <c r="D47" s="566"/>
    </row>
    <row r="48" spans="1:4" s="433" customFormat="1" x14ac:dyDescent="0.25">
      <c r="B48" s="468" t="s">
        <v>1550</v>
      </c>
      <c r="C48" s="557" t="s">
        <v>1861</v>
      </c>
      <c r="D48" s="558"/>
    </row>
    <row r="49" spans="2:4" s="433" customFormat="1" x14ac:dyDescent="0.25">
      <c r="B49" s="464" t="s">
        <v>1551</v>
      </c>
      <c r="C49" s="565" t="s">
        <v>1862</v>
      </c>
      <c r="D49" s="566"/>
    </row>
    <row r="50" spans="2:4" s="433" customFormat="1" x14ac:dyDescent="0.25">
      <c r="B50" s="464" t="s">
        <v>1552</v>
      </c>
      <c r="C50" s="557" t="s">
        <v>1863</v>
      </c>
      <c r="D50" s="558"/>
    </row>
    <row r="51" spans="2:4" s="433" customFormat="1" x14ac:dyDescent="0.25">
      <c r="B51" s="464" t="s">
        <v>1553</v>
      </c>
      <c r="C51" s="557" t="s">
        <v>1864</v>
      </c>
      <c r="D51" s="558"/>
    </row>
    <row r="52" spans="2:4" s="433" customFormat="1" x14ac:dyDescent="0.25">
      <c r="B52" s="464" t="s">
        <v>1554</v>
      </c>
      <c r="C52" s="557" t="s">
        <v>1865</v>
      </c>
      <c r="D52" s="558"/>
    </row>
    <row r="53" spans="2:4" s="433" customFormat="1" x14ac:dyDescent="0.25">
      <c r="B53" s="464" t="s">
        <v>1555</v>
      </c>
      <c r="C53" s="557" t="s">
        <v>1866</v>
      </c>
      <c r="D53" s="558"/>
    </row>
    <row r="54" spans="2:4" s="433" customFormat="1" x14ac:dyDescent="0.25">
      <c r="B54" s="464" t="s">
        <v>873</v>
      </c>
      <c r="C54" s="557" t="s">
        <v>1867</v>
      </c>
      <c r="D54" s="558"/>
    </row>
    <row r="55" spans="2:4" s="433" customFormat="1" x14ac:dyDescent="0.25">
      <c r="B55" s="464" t="s">
        <v>1556</v>
      </c>
      <c r="C55" s="557" t="s">
        <v>1868</v>
      </c>
      <c r="D55" s="558"/>
    </row>
    <row r="56" spans="2:4" s="433" customFormat="1" ht="15.75" thickBot="1" x14ac:dyDescent="0.3">
      <c r="B56" s="469" t="s">
        <v>358</v>
      </c>
      <c r="C56" s="561" t="s">
        <v>1869</v>
      </c>
      <c r="D56" s="562"/>
    </row>
    <row r="57" spans="2:4" s="433" customFormat="1" ht="15.75" thickBot="1" x14ac:dyDescent="0.3"/>
    <row r="58" spans="2:4" s="433" customFormat="1" ht="15.75" thickBot="1" x14ac:dyDescent="0.3">
      <c r="B58" s="470" t="s">
        <v>1416</v>
      </c>
      <c r="C58" s="471" t="s">
        <v>1754</v>
      </c>
      <c r="D58" s="472"/>
    </row>
    <row r="59" spans="2:4" s="433" customFormat="1" ht="15.75" thickBot="1" x14ac:dyDescent="0.3">
      <c r="B59" s="435" t="s">
        <v>1870</v>
      </c>
      <c r="C59" s="473"/>
      <c r="D59" s="474"/>
    </row>
    <row r="60" spans="2:4" s="433" customFormat="1" x14ac:dyDescent="0.25">
      <c r="B60" s="475" t="s">
        <v>1653</v>
      </c>
      <c r="C60" s="559" t="s">
        <v>1871</v>
      </c>
      <c r="D60" s="560"/>
    </row>
    <row r="61" spans="2:4" s="433" customFormat="1" x14ac:dyDescent="0.25">
      <c r="B61" s="476" t="s">
        <v>1872</v>
      </c>
      <c r="C61" s="569" t="s">
        <v>1873</v>
      </c>
      <c r="D61" s="570"/>
    </row>
    <row r="62" spans="2:4" s="433" customFormat="1" x14ac:dyDescent="0.25">
      <c r="B62" s="476" t="s">
        <v>1874</v>
      </c>
      <c r="C62" s="557" t="s">
        <v>1875</v>
      </c>
      <c r="D62" s="558"/>
    </row>
    <row r="63" spans="2:4" s="433" customFormat="1" ht="15" customHeight="1" x14ac:dyDescent="0.25">
      <c r="B63" s="476" t="s">
        <v>1660</v>
      </c>
      <c r="C63" s="557" t="s">
        <v>1876</v>
      </c>
      <c r="D63" s="558"/>
    </row>
    <row r="64" spans="2:4" s="433" customFormat="1" ht="15" customHeight="1" x14ac:dyDescent="0.25">
      <c r="B64" s="476" t="s">
        <v>1665</v>
      </c>
      <c r="C64" s="557" t="s">
        <v>1877</v>
      </c>
      <c r="D64" s="558"/>
    </row>
    <row r="65" spans="1:4" s="433" customFormat="1" x14ac:dyDescent="0.25">
      <c r="B65" s="476" t="s">
        <v>1666</v>
      </c>
      <c r="C65" s="557" t="s">
        <v>1878</v>
      </c>
      <c r="D65" s="558"/>
    </row>
    <row r="66" spans="1:4" s="433" customFormat="1" ht="15.75" thickBot="1" x14ac:dyDescent="0.3">
      <c r="B66" s="469" t="s">
        <v>358</v>
      </c>
      <c r="C66" s="561" t="s">
        <v>1879</v>
      </c>
      <c r="D66" s="562"/>
    </row>
    <row r="67" spans="1:4" s="433" customFormat="1" ht="15.75" thickBot="1" x14ac:dyDescent="0.3"/>
    <row r="68" spans="1:4" s="433" customFormat="1" ht="15.75" thickBot="1" x14ac:dyDescent="0.3">
      <c r="B68" s="435" t="s">
        <v>1416</v>
      </c>
      <c r="C68" s="535" t="s">
        <v>1754</v>
      </c>
      <c r="D68" s="536"/>
    </row>
    <row r="69" spans="1:4" s="433" customFormat="1" ht="15.75" thickBot="1" x14ac:dyDescent="0.3">
      <c r="B69" s="436" t="s">
        <v>1880</v>
      </c>
      <c r="C69" s="537"/>
      <c r="D69" s="538"/>
    </row>
    <row r="70" spans="1:4" s="433" customFormat="1" ht="15.75" thickBot="1" x14ac:dyDescent="0.3">
      <c r="B70" s="477" t="s">
        <v>1881</v>
      </c>
      <c r="C70" s="571" t="s">
        <v>1882</v>
      </c>
      <c r="D70" s="572"/>
    </row>
    <row r="71" spans="1:4" s="433" customFormat="1" ht="15.75" thickBot="1" x14ac:dyDescent="0.3">
      <c r="B71" s="465"/>
      <c r="C71" s="450"/>
      <c r="D71" s="450"/>
    </row>
    <row r="72" spans="1:4" s="433" customFormat="1" ht="15.75" thickBot="1" x14ac:dyDescent="0.3">
      <c r="A72" s="451"/>
      <c r="B72" s="435" t="s">
        <v>1883</v>
      </c>
      <c r="C72" s="567" t="s">
        <v>1884</v>
      </c>
      <c r="D72" s="568"/>
    </row>
    <row r="73" spans="1:4" s="433" customFormat="1" ht="30.75" thickBot="1" x14ac:dyDescent="0.3">
      <c r="A73" s="451"/>
      <c r="B73" s="478" t="s">
        <v>1885</v>
      </c>
      <c r="C73" s="479" t="s">
        <v>1886</v>
      </c>
      <c r="D73" s="479"/>
    </row>
    <row r="74" spans="1:4" x14ac:dyDescent="0.25">
      <c r="D74" s="216" t="s">
        <v>1453</v>
      </c>
    </row>
  </sheetData>
  <mergeCells count="48">
    <mergeCell ref="C72:D72"/>
    <mergeCell ref="C55:D55"/>
    <mergeCell ref="C56:D56"/>
    <mergeCell ref="C60:D60"/>
    <mergeCell ref="C61:D61"/>
    <mergeCell ref="C62:D62"/>
    <mergeCell ref="C63:D63"/>
    <mergeCell ref="C64:D64"/>
    <mergeCell ref="C65:D65"/>
    <mergeCell ref="C66:D66"/>
    <mergeCell ref="C68:D69"/>
    <mergeCell ref="C70:D70"/>
    <mergeCell ref="C54:D54"/>
    <mergeCell ref="C41:D41"/>
    <mergeCell ref="C42:D42"/>
    <mergeCell ref="C43:D43"/>
    <mergeCell ref="C45:D46"/>
    <mergeCell ref="C47:D47"/>
    <mergeCell ref="C48:D48"/>
    <mergeCell ref="C49:D49"/>
    <mergeCell ref="C50:D50"/>
    <mergeCell ref="C51:D51"/>
    <mergeCell ref="C52:D52"/>
    <mergeCell ref="C53:D53"/>
    <mergeCell ref="C39:D40"/>
    <mergeCell ref="C20:D20"/>
    <mergeCell ref="C21:D21"/>
    <mergeCell ref="C22:D22"/>
    <mergeCell ref="C24:D25"/>
    <mergeCell ref="C26:D26"/>
    <mergeCell ref="C27:D27"/>
    <mergeCell ref="C28:D28"/>
    <mergeCell ref="C29:D29"/>
    <mergeCell ref="C30:D30"/>
    <mergeCell ref="C31:D31"/>
    <mergeCell ref="C32:D32"/>
    <mergeCell ref="C19:D19"/>
    <mergeCell ref="C7:D8"/>
    <mergeCell ref="C9:D9"/>
    <mergeCell ref="C10:D10"/>
    <mergeCell ref="C11:D11"/>
    <mergeCell ref="C12:D12"/>
    <mergeCell ref="C13:D13"/>
    <mergeCell ref="C14:D14"/>
    <mergeCell ref="C15:D15"/>
    <mergeCell ref="C16:D16"/>
    <mergeCell ref="C17:D17"/>
    <mergeCell ref="C18:D18"/>
  </mergeCells>
  <hyperlinks>
    <hyperlink ref="C73" r:id="rId1" xr:uid="{35A0BCD1-4A88-47E8-B832-7017C12AD9D4}"/>
    <hyperlink ref="D74" location="'NTT Contents'!A1" display="To Contents" xr:uid="{A8F53C9D-CA25-45E1-8549-A80115DD0C7C}"/>
  </hyperlinks>
  <pageMargins left="0.7" right="0.7" top="0.75" bottom="0.75" header="0.3" footer="0.3"/>
  <pageSetup paperSize="9" scale="37"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847A75"/>
  </sheetPr>
  <dimension ref="B1:J39"/>
  <sheetViews>
    <sheetView tabSelected="1" zoomScale="80" zoomScaleNormal="80" workbookViewId="0"/>
  </sheetViews>
  <sheetFormatPr defaultRowHeight="15" x14ac:dyDescent="0.25"/>
  <cols>
    <col min="2" max="7" width="12.42578125" customWidth="1"/>
    <col min="8" max="8" width="16.85546875" customWidth="1"/>
    <col min="9"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161</v>
      </c>
      <c r="G5" s="6"/>
      <c r="H5" s="6"/>
      <c r="I5" s="6"/>
      <c r="J5" s="7"/>
    </row>
    <row r="6" spans="2:10" ht="41.25" customHeight="1" x14ac:dyDescent="0.25">
      <c r="B6" s="5"/>
      <c r="C6" s="6"/>
      <c r="D6" s="493" t="s">
        <v>162</v>
      </c>
      <c r="E6" s="493"/>
      <c r="F6" s="493"/>
      <c r="G6" s="493"/>
      <c r="H6" s="493"/>
      <c r="I6" s="6"/>
      <c r="J6" s="7"/>
    </row>
    <row r="7" spans="2:10" ht="26.25" x14ac:dyDescent="0.25">
      <c r="B7" s="5"/>
      <c r="C7" s="6"/>
      <c r="D7" s="6"/>
      <c r="E7" s="6"/>
      <c r="F7" s="11" t="s">
        <v>816</v>
      </c>
      <c r="G7" s="6"/>
      <c r="H7" s="6"/>
      <c r="I7" s="6"/>
      <c r="J7" s="7"/>
    </row>
    <row r="8" spans="2:10" ht="26.25" x14ac:dyDescent="0.25">
      <c r="B8" s="5"/>
      <c r="C8" s="6"/>
      <c r="D8" s="6"/>
      <c r="E8" s="6"/>
      <c r="F8" s="11" t="s">
        <v>1343</v>
      </c>
      <c r="G8" s="6"/>
      <c r="H8" s="6"/>
      <c r="I8" s="6"/>
      <c r="J8" s="7"/>
    </row>
    <row r="9" spans="2:10" ht="21" x14ac:dyDescent="0.25">
      <c r="B9" s="5"/>
      <c r="C9" s="6"/>
      <c r="D9" s="6"/>
      <c r="E9" s="6"/>
      <c r="F9" s="12" t="s">
        <v>1923</v>
      </c>
      <c r="G9" s="6"/>
      <c r="H9" s="6"/>
      <c r="I9" s="6"/>
      <c r="J9" s="7"/>
    </row>
    <row r="10" spans="2:10" ht="21" x14ac:dyDescent="0.25">
      <c r="B10" s="5"/>
      <c r="C10" s="6"/>
      <c r="D10" s="6"/>
      <c r="E10" s="6"/>
      <c r="F10" s="12" t="s">
        <v>1920</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163</v>
      </c>
      <c r="G22" s="6"/>
      <c r="H22" s="6"/>
      <c r="I22" s="6"/>
      <c r="J22" s="7"/>
    </row>
    <row r="23" spans="2:10" x14ac:dyDescent="0.25">
      <c r="B23" s="5"/>
      <c r="C23" s="6"/>
      <c r="D23" s="6"/>
      <c r="E23" s="6"/>
      <c r="F23" s="14"/>
      <c r="G23" s="6"/>
      <c r="H23" s="6"/>
      <c r="I23" s="6"/>
      <c r="J23" s="7"/>
    </row>
    <row r="24" spans="2:10" x14ac:dyDescent="0.25">
      <c r="B24" s="5"/>
      <c r="C24" s="6"/>
      <c r="D24" s="496" t="s">
        <v>164</v>
      </c>
      <c r="E24" s="497" t="s">
        <v>165</v>
      </c>
      <c r="F24" s="497"/>
      <c r="G24" s="497"/>
      <c r="H24" s="497"/>
      <c r="I24" s="6"/>
      <c r="J24" s="7"/>
    </row>
    <row r="25" spans="2:10" x14ac:dyDescent="0.25">
      <c r="B25" s="5"/>
      <c r="C25" s="6"/>
      <c r="D25" s="6"/>
      <c r="H25" s="6"/>
      <c r="I25" s="6"/>
      <c r="J25" s="7"/>
    </row>
    <row r="26" spans="2:10" x14ac:dyDescent="0.25">
      <c r="B26" s="5"/>
      <c r="C26" s="6"/>
      <c r="D26" s="496" t="s">
        <v>166</v>
      </c>
      <c r="E26" s="497" t="s">
        <v>165</v>
      </c>
      <c r="F26" s="497"/>
      <c r="G26" s="497"/>
      <c r="H26" s="497"/>
      <c r="I26" s="6"/>
      <c r="J26" s="7"/>
    </row>
    <row r="27" spans="2:10" x14ac:dyDescent="0.25">
      <c r="B27" s="5"/>
      <c r="C27" s="6"/>
      <c r="D27" s="15"/>
      <c r="E27" s="15"/>
      <c r="F27" s="15"/>
      <c r="G27" s="15"/>
      <c r="H27" s="15"/>
      <c r="I27" s="6"/>
      <c r="J27" s="7"/>
    </row>
    <row r="28" spans="2:10" x14ac:dyDescent="0.25">
      <c r="B28" s="5"/>
      <c r="C28" s="6"/>
      <c r="D28" s="496" t="s">
        <v>167</v>
      </c>
      <c r="E28" s="497" t="s">
        <v>165</v>
      </c>
      <c r="F28" s="497"/>
      <c r="G28" s="497"/>
      <c r="H28" s="497"/>
      <c r="I28" s="6"/>
      <c r="J28" s="7"/>
    </row>
    <row r="29" spans="2:10" x14ac:dyDescent="0.25">
      <c r="B29" s="5"/>
      <c r="C29" s="6"/>
      <c r="I29" s="6"/>
      <c r="J29" s="7"/>
    </row>
    <row r="30" spans="2:10" x14ac:dyDescent="0.25">
      <c r="B30" s="5"/>
      <c r="C30" s="6"/>
      <c r="D30" s="496" t="s">
        <v>168</v>
      </c>
      <c r="E30" s="497" t="s">
        <v>165</v>
      </c>
      <c r="F30" s="497"/>
      <c r="G30" s="497"/>
      <c r="H30" s="497"/>
      <c r="I30" s="6"/>
      <c r="J30" s="7"/>
    </row>
    <row r="31" spans="2:10" x14ac:dyDescent="0.25">
      <c r="B31" s="5"/>
      <c r="C31" s="6"/>
      <c r="D31" s="6"/>
      <c r="E31" s="6"/>
      <c r="F31" s="6"/>
      <c r="G31" s="6"/>
      <c r="H31" s="6"/>
      <c r="I31" s="6"/>
      <c r="J31" s="7"/>
    </row>
    <row r="32" spans="2:10" x14ac:dyDescent="0.25">
      <c r="B32" s="5"/>
      <c r="C32" s="6"/>
      <c r="D32" s="494" t="s">
        <v>169</v>
      </c>
      <c r="E32" s="495"/>
      <c r="F32" s="495"/>
      <c r="G32" s="495"/>
      <c r="H32" s="495"/>
      <c r="I32" s="6"/>
      <c r="J32" s="7"/>
    </row>
    <row r="33" spans="2:10" hidden="1" x14ac:dyDescent="0.25">
      <c r="B33" s="5"/>
      <c r="C33" s="6"/>
      <c r="D33" s="6"/>
      <c r="E33" s="6"/>
      <c r="F33" s="14"/>
      <c r="G33" s="6"/>
      <c r="H33" s="6"/>
      <c r="I33" s="6"/>
      <c r="J33" s="7"/>
    </row>
    <row r="34" spans="2:10" hidden="1" x14ac:dyDescent="0.25">
      <c r="B34" s="5"/>
      <c r="C34" s="6"/>
      <c r="D34" s="494" t="s">
        <v>170</v>
      </c>
      <c r="E34" s="495"/>
      <c r="F34" s="495"/>
      <c r="G34" s="495"/>
      <c r="H34" s="495"/>
      <c r="I34" s="6"/>
      <c r="J34" s="7"/>
    </row>
    <row r="35" spans="2:10" hidden="1" x14ac:dyDescent="0.25">
      <c r="B35" s="5"/>
      <c r="C35" s="6"/>
      <c r="I35" s="6"/>
      <c r="J35" s="7"/>
    </row>
    <row r="36" spans="2:10" hidden="1" x14ac:dyDescent="0.25">
      <c r="B36" s="5"/>
      <c r="C36" s="6"/>
      <c r="D36" s="494" t="s">
        <v>171</v>
      </c>
      <c r="E36" s="495" t="s">
        <v>165</v>
      </c>
      <c r="F36" s="495"/>
      <c r="G36" s="495"/>
      <c r="H36" s="495"/>
      <c r="I36" s="6"/>
      <c r="J36" s="7"/>
    </row>
    <row r="37" spans="2:10" x14ac:dyDescent="0.25">
      <c r="B37" s="5"/>
      <c r="C37" s="6"/>
      <c r="D37" s="6"/>
      <c r="E37" s="15"/>
      <c r="F37" s="15"/>
      <c r="G37" s="15"/>
      <c r="H37" s="15"/>
      <c r="I37" s="6"/>
      <c r="J37" s="7"/>
    </row>
    <row r="38" spans="2:10" x14ac:dyDescent="0.25">
      <c r="B38" s="5"/>
      <c r="C38" s="6"/>
      <c r="D38" s="494" t="s">
        <v>172</v>
      </c>
      <c r="E38" s="495"/>
      <c r="F38" s="495"/>
      <c r="G38" s="495"/>
      <c r="H38" s="495"/>
      <c r="I38" s="6"/>
      <c r="J38" s="7"/>
    </row>
    <row r="39" spans="2:10" ht="15.75" thickBot="1" x14ac:dyDescent="0.3">
      <c r="B39" s="16"/>
      <c r="C39" s="17"/>
      <c r="D39" s="17"/>
      <c r="E39" s="17"/>
      <c r="F39" s="17"/>
      <c r="G39" s="17"/>
      <c r="H39" s="17"/>
      <c r="I39" s="17"/>
      <c r="J39" s="18"/>
    </row>
  </sheetData>
  <mergeCells count="9">
    <mergeCell ref="D6:H6"/>
    <mergeCell ref="D38:H38"/>
    <mergeCell ref="D36:H36"/>
    <mergeCell ref="D34:H34"/>
    <mergeCell ref="D32:H32"/>
    <mergeCell ref="D24:H24"/>
    <mergeCell ref="D26:H26"/>
    <mergeCell ref="D28:H28"/>
    <mergeCell ref="D30:H30"/>
  </mergeCells>
  <hyperlinks>
    <hyperlink ref="D24:H24" location="'A. HTT General'!A1" display="Tab A: HTT General" xr:uid="{00000000-0004-0000-0100-000000000000}"/>
    <hyperlink ref="D28:H28" location="'C. HTT Harmonised Glossary'!A1" display="Worksheet C: HTT Harmonised Glossary" xr:uid="{00000000-0004-0000-0100-000003000000}"/>
    <hyperlink ref="D26:H26" location="'B3. HTT Shipping Assets'!A1" display="Worksheet B3: HTT Shipping Assets" xr:uid="{00000000-0004-0000-0100-000004000000}"/>
    <hyperlink ref="D30:H30" location="Disclaimer!A1" display="Disclaimer" xr:uid="{00000000-0004-0000-0100-000005000000}"/>
    <hyperlink ref="D36:H36" location="'F1. Sustainable M data'!A1" display="Worksheet F1: Sustainable M data" xr:uid="{B28B1F89-4683-440C-B708-AE2AC963F73E}"/>
    <hyperlink ref="D38:H38"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DD77F-D87E-46B6-A886-FA6A02CF5860}">
  <sheetPr codeName="Sheet20">
    <tabColor rgb="FF243386"/>
  </sheetPr>
  <dimension ref="A1:N112"/>
  <sheetViews>
    <sheetView zoomScale="75" zoomScaleNormal="75" workbookViewId="0">
      <selection sqref="A1:B1"/>
    </sheetView>
  </sheetViews>
  <sheetFormatPr defaultColWidth="8.85546875" defaultRowHeight="15" outlineLevelRow="1" x14ac:dyDescent="0.25"/>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0"/>
  </cols>
  <sheetData>
    <row r="1" spans="1:13" ht="45" customHeight="1" x14ac:dyDescent="0.25">
      <c r="A1" s="573" t="s">
        <v>1216</v>
      </c>
      <c r="B1" s="573"/>
    </row>
    <row r="2" spans="1:13" ht="31.5" x14ac:dyDescent="0.25">
      <c r="A2" s="48" t="s">
        <v>1217</v>
      </c>
      <c r="B2" s="48"/>
      <c r="C2" s="49"/>
      <c r="D2" s="49"/>
      <c r="E2" s="49"/>
      <c r="F2" s="156" t="s">
        <v>272</v>
      </c>
      <c r="G2" s="82"/>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273</v>
      </c>
      <c r="C4" s="54" t="s">
        <v>453</v>
      </c>
      <c r="D4" s="52"/>
      <c r="E4" s="52"/>
      <c r="F4" s="49"/>
      <c r="G4" s="49"/>
      <c r="H4" s="49"/>
      <c r="I4" s="153"/>
      <c r="J4" s="153"/>
      <c r="L4" s="49"/>
      <c r="M4" s="49"/>
    </row>
    <row r="5" spans="1:13" ht="15.75" thickBot="1" x14ac:dyDescent="0.3">
      <c r="H5" s="49"/>
      <c r="I5" s="153"/>
      <c r="L5" s="49"/>
      <c r="M5" s="49"/>
    </row>
    <row r="6" spans="1:13" ht="18.75" x14ac:dyDescent="0.25">
      <c r="A6" s="55"/>
      <c r="B6" s="56" t="s">
        <v>1218</v>
      </c>
      <c r="C6" s="55"/>
      <c r="E6" s="57"/>
      <c r="F6" s="57"/>
      <c r="G6" s="57"/>
      <c r="H6" s="49"/>
      <c r="I6" s="153"/>
      <c r="L6" s="49"/>
      <c r="M6" s="49"/>
    </row>
    <row r="7" spans="1:13" x14ac:dyDescent="0.25">
      <c r="B7" s="59" t="s">
        <v>1219</v>
      </c>
      <c r="H7" s="49"/>
      <c r="I7" s="153"/>
      <c r="L7" s="49"/>
      <c r="M7" s="49"/>
    </row>
    <row r="8" spans="1:13" x14ac:dyDescent="0.25">
      <c r="B8" s="59" t="s">
        <v>1220</v>
      </c>
      <c r="H8" s="49"/>
      <c r="I8" s="153"/>
      <c r="L8" s="49"/>
      <c r="M8" s="49"/>
    </row>
    <row r="9" spans="1:13" ht="15.75" thickBot="1" x14ac:dyDescent="0.3">
      <c r="B9" s="60" t="s">
        <v>1221</v>
      </c>
      <c r="H9" s="49"/>
      <c r="L9" s="49"/>
      <c r="M9" s="49"/>
    </row>
    <row r="10" spans="1:13" x14ac:dyDescent="0.25">
      <c r="B10" s="61"/>
      <c r="H10" s="49"/>
      <c r="I10" s="154"/>
      <c r="L10" s="49"/>
      <c r="M10" s="49"/>
    </row>
    <row r="11" spans="1:13" x14ac:dyDescent="0.25">
      <c r="B11" s="61"/>
      <c r="H11" s="49"/>
      <c r="I11" s="154"/>
      <c r="L11" s="49"/>
      <c r="M11" s="49"/>
    </row>
    <row r="12" spans="1:13" ht="37.5" x14ac:dyDescent="0.25">
      <c r="A12" s="62" t="s">
        <v>282</v>
      </c>
      <c r="B12" s="62" t="s">
        <v>1222</v>
      </c>
      <c r="C12" s="63"/>
      <c r="D12" s="63"/>
      <c r="E12" s="63"/>
      <c r="F12" s="63"/>
      <c r="G12" s="63"/>
      <c r="H12" s="49"/>
      <c r="L12" s="49"/>
      <c r="M12" s="49"/>
    </row>
    <row r="13" spans="1:13" ht="15" customHeight="1" x14ac:dyDescent="0.25">
      <c r="A13" s="70"/>
      <c r="B13" s="71" t="s">
        <v>1223</v>
      </c>
      <c r="C13" s="70" t="s">
        <v>1224</v>
      </c>
      <c r="D13" s="70" t="s">
        <v>1225</v>
      </c>
      <c r="E13" s="72"/>
      <c r="F13" s="73"/>
      <c r="G13" s="73"/>
      <c r="H13" s="49"/>
      <c r="L13" s="49"/>
      <c r="M13" s="49"/>
    </row>
    <row r="14" spans="1:13" x14ac:dyDescent="0.25">
      <c r="A14" s="51" t="s">
        <v>1226</v>
      </c>
      <c r="B14" s="68" t="s">
        <v>1227</v>
      </c>
      <c r="C14" s="51" t="s">
        <v>1196</v>
      </c>
      <c r="D14" s="51" t="s">
        <v>1196</v>
      </c>
      <c r="E14" s="57"/>
      <c r="F14" s="57"/>
      <c r="G14" s="57"/>
      <c r="H14" s="49"/>
      <c r="L14" s="49"/>
      <c r="M14" s="49"/>
    </row>
    <row r="15" spans="1:13" x14ac:dyDescent="0.25">
      <c r="A15" s="51" t="s">
        <v>1228</v>
      </c>
      <c r="B15" s="68" t="s">
        <v>761</v>
      </c>
      <c r="C15" s="51" t="s">
        <v>1887</v>
      </c>
      <c r="D15" s="51" t="s">
        <v>1906</v>
      </c>
      <c r="E15" s="57"/>
      <c r="F15" s="57"/>
      <c r="G15" s="57"/>
      <c r="H15" s="49"/>
      <c r="L15" s="49"/>
      <c r="M15" s="49"/>
    </row>
    <row r="16" spans="1:13" hidden="1" x14ac:dyDescent="0.25">
      <c r="A16" s="51" t="s">
        <v>1229</v>
      </c>
      <c r="B16" s="68" t="s">
        <v>1230</v>
      </c>
      <c r="C16" s="51" t="s">
        <v>285</v>
      </c>
      <c r="D16" s="51" t="s">
        <v>285</v>
      </c>
      <c r="E16" s="57"/>
      <c r="F16" s="57"/>
      <c r="G16" s="57"/>
      <c r="H16" s="49"/>
      <c r="L16" s="49"/>
      <c r="M16" s="49"/>
    </row>
    <row r="17" spans="1:13" hidden="1" x14ac:dyDescent="0.25">
      <c r="A17" s="51" t="s">
        <v>1231</v>
      </c>
      <c r="B17" s="68" t="s">
        <v>1232</v>
      </c>
      <c r="C17" s="51" t="s">
        <v>285</v>
      </c>
      <c r="D17" s="51" t="s">
        <v>285</v>
      </c>
      <c r="E17" s="57"/>
      <c r="F17" s="57"/>
      <c r="G17" s="57"/>
      <c r="H17" s="49"/>
      <c r="L17" s="49"/>
      <c r="M17" s="49"/>
    </row>
    <row r="18" spans="1:13" x14ac:dyDescent="0.25">
      <c r="A18" s="51" t="s">
        <v>1233</v>
      </c>
      <c r="B18" s="68" t="s">
        <v>1234</v>
      </c>
      <c r="C18" s="51" t="s">
        <v>1887</v>
      </c>
      <c r="D18" s="51" t="s">
        <v>1906</v>
      </c>
      <c r="E18" s="57"/>
      <c r="F18" s="57"/>
      <c r="G18" s="57"/>
      <c r="H18" s="49"/>
      <c r="L18" s="49"/>
      <c r="M18" s="49"/>
    </row>
    <row r="19" spans="1:13" hidden="1" x14ac:dyDescent="0.25">
      <c r="A19" s="51" t="s">
        <v>1235</v>
      </c>
      <c r="B19" s="68" t="s">
        <v>1236</v>
      </c>
      <c r="C19" s="51" t="s">
        <v>285</v>
      </c>
      <c r="D19" s="51" t="s">
        <v>285</v>
      </c>
      <c r="E19" s="57"/>
      <c r="F19" s="57"/>
      <c r="G19" s="57"/>
      <c r="H19" s="49"/>
      <c r="L19" s="49"/>
      <c r="M19" s="49"/>
    </row>
    <row r="20" spans="1:13" ht="30" x14ac:dyDescent="0.25">
      <c r="A20" s="51" t="s">
        <v>1237</v>
      </c>
      <c r="B20" s="68" t="s">
        <v>1238</v>
      </c>
      <c r="C20" s="51" t="s">
        <v>1924</v>
      </c>
      <c r="D20" s="51" t="s">
        <v>1925</v>
      </c>
      <c r="E20" s="57"/>
      <c r="F20" s="57"/>
      <c r="G20" s="57"/>
      <c r="H20" s="49"/>
      <c r="L20" s="49"/>
      <c r="M20" s="49"/>
    </row>
    <row r="21" spans="1:13" hidden="1" x14ac:dyDescent="0.25">
      <c r="A21" s="51" t="s">
        <v>1239</v>
      </c>
      <c r="B21" s="68" t="s">
        <v>1240</v>
      </c>
      <c r="C21" s="51" t="s">
        <v>285</v>
      </c>
      <c r="D21" s="51" t="s">
        <v>285</v>
      </c>
      <c r="E21" s="57"/>
      <c r="F21" s="57"/>
      <c r="G21" s="57"/>
      <c r="H21" s="49"/>
      <c r="L21" s="49"/>
      <c r="M21" s="49"/>
    </row>
    <row r="22" spans="1:13" hidden="1" x14ac:dyDescent="0.25">
      <c r="A22" s="51" t="s">
        <v>1241</v>
      </c>
      <c r="B22" s="68" t="s">
        <v>1242</v>
      </c>
      <c r="C22" s="51" t="s">
        <v>285</v>
      </c>
      <c r="D22" s="51" t="s">
        <v>285</v>
      </c>
      <c r="E22" s="57"/>
      <c r="F22" s="57"/>
      <c r="G22" s="57"/>
      <c r="H22" s="49"/>
      <c r="L22" s="49"/>
      <c r="M22" s="49"/>
    </row>
    <row r="23" spans="1:13" hidden="1" x14ac:dyDescent="0.25">
      <c r="A23" s="51" t="s">
        <v>1243</v>
      </c>
      <c r="B23" s="68" t="s">
        <v>1244</v>
      </c>
      <c r="C23" s="51" t="s">
        <v>285</v>
      </c>
      <c r="D23" s="51" t="s">
        <v>285</v>
      </c>
      <c r="E23" s="57"/>
      <c r="F23" s="57"/>
      <c r="G23" s="57"/>
      <c r="H23" s="49"/>
      <c r="L23" s="49"/>
      <c r="M23" s="49"/>
    </row>
    <row r="24" spans="1:13" x14ac:dyDescent="0.25">
      <c r="A24" s="51" t="s">
        <v>1245</v>
      </c>
      <c r="B24" s="68" t="s">
        <v>1246</v>
      </c>
      <c r="C24" s="51" t="s">
        <v>1887</v>
      </c>
      <c r="D24" s="51" t="s">
        <v>1906</v>
      </c>
      <c r="E24" s="57"/>
      <c r="F24" s="57"/>
      <c r="G24" s="57"/>
      <c r="H24" s="49"/>
      <c r="L24" s="49"/>
      <c r="M24" s="49"/>
    </row>
    <row r="25" spans="1:13" hidden="1" outlineLevel="1" x14ac:dyDescent="0.25">
      <c r="A25" s="51" t="s">
        <v>1247</v>
      </c>
      <c r="B25" s="66" t="s">
        <v>1248</v>
      </c>
      <c r="C25" s="51" t="s">
        <v>285</v>
      </c>
      <c r="D25" s="51" t="s">
        <v>285</v>
      </c>
      <c r="E25" s="57"/>
      <c r="F25" s="57"/>
      <c r="G25" s="57"/>
      <c r="H25" s="49"/>
      <c r="L25" s="49"/>
      <c r="M25" s="49"/>
    </row>
    <row r="26" spans="1:13" hidden="1" outlineLevel="1" x14ac:dyDescent="0.25">
      <c r="A26" s="51" t="s">
        <v>1249</v>
      </c>
      <c r="B26" s="135"/>
      <c r="C26" s="132"/>
      <c r="D26" s="132"/>
      <c r="E26" s="57"/>
      <c r="F26" s="57"/>
      <c r="G26" s="57"/>
      <c r="H26" s="49"/>
      <c r="L26" s="49"/>
      <c r="M26" s="49"/>
    </row>
    <row r="27" spans="1:13" hidden="1" outlineLevel="1" x14ac:dyDescent="0.25">
      <c r="A27" s="51" t="s">
        <v>1250</v>
      </c>
      <c r="B27" s="135"/>
      <c r="C27" s="132"/>
      <c r="D27" s="132"/>
      <c r="E27" s="57"/>
      <c r="F27" s="57"/>
      <c r="G27" s="57"/>
      <c r="H27" s="49"/>
      <c r="L27" s="49"/>
      <c r="M27" s="49"/>
    </row>
    <row r="28" spans="1:13" hidden="1" outlineLevel="1" x14ac:dyDescent="0.25">
      <c r="A28" s="51" t="s">
        <v>1251</v>
      </c>
      <c r="B28" s="135"/>
      <c r="C28" s="132"/>
      <c r="D28" s="132"/>
      <c r="E28" s="57"/>
      <c r="F28" s="57"/>
      <c r="G28" s="57"/>
      <c r="H28" s="49"/>
      <c r="L28" s="49"/>
      <c r="M28" s="49"/>
    </row>
    <row r="29" spans="1:13" hidden="1" outlineLevel="1" x14ac:dyDescent="0.25">
      <c r="A29" s="51" t="s">
        <v>1252</v>
      </c>
      <c r="B29" s="135"/>
      <c r="C29" s="132"/>
      <c r="D29" s="132"/>
      <c r="E29" s="57"/>
      <c r="F29" s="57"/>
      <c r="G29" s="57"/>
      <c r="H29" s="49"/>
      <c r="L29" s="49"/>
      <c r="M29" s="49"/>
    </row>
    <row r="30" spans="1:13" hidden="1" outlineLevel="1" x14ac:dyDescent="0.25">
      <c r="A30" s="51" t="s">
        <v>1253</v>
      </c>
      <c r="B30" s="135"/>
      <c r="C30" s="132"/>
      <c r="D30" s="132"/>
      <c r="E30" s="57"/>
      <c r="F30" s="57"/>
      <c r="G30" s="57"/>
      <c r="H30" s="49"/>
      <c r="L30" s="49"/>
      <c r="M30" s="49"/>
    </row>
    <row r="31" spans="1:13" hidden="1" outlineLevel="1" x14ac:dyDescent="0.25">
      <c r="A31" s="51" t="s">
        <v>1254</v>
      </c>
      <c r="B31" s="135"/>
      <c r="C31" s="132"/>
      <c r="D31" s="132"/>
      <c r="E31" s="57"/>
      <c r="F31" s="57"/>
      <c r="G31" s="57"/>
      <c r="H31" s="49"/>
      <c r="L31" s="49"/>
      <c r="M31" s="49"/>
    </row>
    <row r="32" spans="1:13" hidden="1" outlineLevel="1" x14ac:dyDescent="0.25">
      <c r="A32" s="51" t="s">
        <v>1255</v>
      </c>
      <c r="B32" s="135"/>
      <c r="C32" s="132"/>
      <c r="D32" s="132"/>
      <c r="E32" s="57"/>
      <c r="F32" s="57"/>
      <c r="G32" s="57"/>
      <c r="H32" s="49"/>
      <c r="L32" s="49"/>
      <c r="M32" s="49"/>
    </row>
    <row r="33" spans="1:13" ht="18.75" collapsed="1" x14ac:dyDescent="0.25">
      <c r="A33" s="63"/>
      <c r="B33" s="62" t="s">
        <v>1220</v>
      </c>
      <c r="C33" s="63"/>
      <c r="D33" s="63"/>
      <c r="E33" s="63"/>
      <c r="F33" s="63"/>
      <c r="G33" s="63"/>
      <c r="H33" s="49"/>
      <c r="L33" s="49"/>
      <c r="M33" s="49"/>
    </row>
    <row r="34" spans="1:13" ht="15" customHeight="1" x14ac:dyDescent="0.25">
      <c r="A34" s="70"/>
      <c r="B34" s="71" t="s">
        <v>1256</v>
      </c>
      <c r="C34" s="70" t="s">
        <v>1257</v>
      </c>
      <c r="D34" s="70" t="s">
        <v>1225</v>
      </c>
      <c r="E34" s="70" t="s">
        <v>1258</v>
      </c>
      <c r="F34" s="73"/>
      <c r="G34" s="73"/>
      <c r="H34" s="49"/>
      <c r="L34" s="49"/>
      <c r="M34" s="49"/>
    </row>
    <row r="35" spans="1:13" x14ac:dyDescent="0.25">
      <c r="A35" s="51" t="s">
        <v>1259</v>
      </c>
      <c r="B35" s="68" t="s">
        <v>1912</v>
      </c>
      <c r="C35" s="51" t="s">
        <v>1196</v>
      </c>
      <c r="D35" s="51" t="s">
        <v>1907</v>
      </c>
      <c r="E35" s="51" t="s">
        <v>1908</v>
      </c>
      <c r="F35" s="113"/>
      <c r="G35" s="113"/>
      <c r="H35" s="49"/>
      <c r="L35" s="49"/>
      <c r="M35" s="49"/>
    </row>
    <row r="36" spans="1:13" x14ac:dyDescent="0.25">
      <c r="A36" s="51" t="s">
        <v>1260</v>
      </c>
      <c r="B36" s="68" t="s">
        <v>1913</v>
      </c>
      <c r="C36" s="51" t="s">
        <v>1196</v>
      </c>
      <c r="D36" s="51" t="s">
        <v>1909</v>
      </c>
      <c r="E36" s="51" t="s">
        <v>1908</v>
      </c>
      <c r="H36" s="49"/>
      <c r="L36" s="49"/>
      <c r="M36" s="49"/>
    </row>
    <row r="37" spans="1:13" x14ac:dyDescent="0.25">
      <c r="A37" s="51" t="s">
        <v>1261</v>
      </c>
      <c r="B37" s="68" t="s">
        <v>1914</v>
      </c>
      <c r="C37" s="51" t="s">
        <v>1196</v>
      </c>
      <c r="D37" s="51" t="s">
        <v>1910</v>
      </c>
      <c r="E37" s="51" t="s">
        <v>1908</v>
      </c>
      <c r="H37" s="49"/>
      <c r="L37" s="49"/>
      <c r="M37" s="49"/>
    </row>
    <row r="38" spans="1:13" x14ac:dyDescent="0.25">
      <c r="A38" s="51" t="s">
        <v>1262</v>
      </c>
      <c r="B38" s="68" t="s">
        <v>1915</v>
      </c>
      <c r="C38" s="51" t="s">
        <v>1196</v>
      </c>
      <c r="D38" s="51" t="s">
        <v>1911</v>
      </c>
      <c r="E38" s="51" t="s">
        <v>1908</v>
      </c>
      <c r="H38" s="49"/>
      <c r="L38" s="49"/>
      <c r="M38" s="49"/>
    </row>
    <row r="39" spans="1:13" hidden="1" x14ac:dyDescent="0.25">
      <c r="A39" s="51" t="s">
        <v>1263</v>
      </c>
      <c r="B39" s="68" t="s">
        <v>1264</v>
      </c>
      <c r="C39" s="51" t="s">
        <v>285</v>
      </c>
      <c r="D39" s="51" t="s">
        <v>285</v>
      </c>
      <c r="E39" s="51" t="s">
        <v>285</v>
      </c>
      <c r="H39" s="49"/>
      <c r="L39" s="49"/>
      <c r="M39" s="49"/>
    </row>
    <row r="40" spans="1:13" hidden="1" x14ac:dyDescent="0.25">
      <c r="A40" s="51" t="s">
        <v>1265</v>
      </c>
      <c r="B40" s="68" t="s">
        <v>1266</v>
      </c>
      <c r="C40" s="51" t="s">
        <v>285</v>
      </c>
      <c r="D40" s="51" t="s">
        <v>285</v>
      </c>
      <c r="E40" s="51" t="s">
        <v>285</v>
      </c>
      <c r="H40" s="49"/>
      <c r="L40" s="49"/>
      <c r="M40" s="49"/>
    </row>
    <row r="41" spans="1:13" hidden="1" x14ac:dyDescent="0.25">
      <c r="A41" s="51" t="s">
        <v>1267</v>
      </c>
      <c r="B41" s="68" t="s">
        <v>1268</v>
      </c>
      <c r="C41" s="51" t="s">
        <v>285</v>
      </c>
      <c r="D41" s="51" t="s">
        <v>285</v>
      </c>
      <c r="E41" s="51" t="s">
        <v>285</v>
      </c>
      <c r="H41" s="49"/>
      <c r="L41" s="49"/>
      <c r="M41" s="49"/>
    </row>
    <row r="42" spans="1:13" hidden="1" x14ac:dyDescent="0.25">
      <c r="A42" s="51" t="s">
        <v>1269</v>
      </c>
      <c r="B42" s="68" t="s">
        <v>1270</v>
      </c>
      <c r="C42" s="51" t="s">
        <v>285</v>
      </c>
      <c r="D42" s="51" t="s">
        <v>285</v>
      </c>
      <c r="E42" s="51" t="s">
        <v>285</v>
      </c>
      <c r="H42" s="49"/>
      <c r="L42" s="49"/>
      <c r="M42" s="49"/>
    </row>
    <row r="43" spans="1:13" hidden="1" x14ac:dyDescent="0.25">
      <c r="A43" s="51" t="s">
        <v>1271</v>
      </c>
      <c r="B43" s="68" t="s">
        <v>1272</v>
      </c>
      <c r="C43" s="51" t="s">
        <v>285</v>
      </c>
      <c r="D43" s="51" t="s">
        <v>285</v>
      </c>
      <c r="E43" s="51" t="s">
        <v>285</v>
      </c>
      <c r="H43" s="49"/>
      <c r="L43" s="49"/>
      <c r="M43" s="49"/>
    </row>
    <row r="44" spans="1:13" hidden="1" x14ac:dyDescent="0.25">
      <c r="A44" s="51" t="s">
        <v>1273</v>
      </c>
      <c r="B44" s="68" t="s">
        <v>1274</v>
      </c>
      <c r="C44" s="51" t="s">
        <v>285</v>
      </c>
      <c r="D44" s="51" t="s">
        <v>285</v>
      </c>
      <c r="E44" s="51" t="s">
        <v>285</v>
      </c>
      <c r="H44" s="49"/>
      <c r="L44" s="49"/>
      <c r="M44" s="49"/>
    </row>
    <row r="45" spans="1:13" hidden="1" x14ac:dyDescent="0.25">
      <c r="A45" s="51" t="s">
        <v>1275</v>
      </c>
      <c r="B45" s="68" t="s">
        <v>1276</v>
      </c>
      <c r="C45" s="51" t="s">
        <v>285</v>
      </c>
      <c r="D45" s="51" t="s">
        <v>285</v>
      </c>
      <c r="E45" s="51" t="s">
        <v>285</v>
      </c>
      <c r="H45" s="49"/>
      <c r="L45" s="49"/>
      <c r="M45" s="49"/>
    </row>
    <row r="46" spans="1:13" hidden="1" x14ac:dyDescent="0.25">
      <c r="A46" s="51" t="s">
        <v>1277</v>
      </c>
      <c r="B46" s="68" t="s">
        <v>1278</v>
      </c>
      <c r="C46" s="51" t="s">
        <v>285</v>
      </c>
      <c r="D46" s="51" t="s">
        <v>285</v>
      </c>
      <c r="E46" s="51" t="s">
        <v>285</v>
      </c>
      <c r="H46" s="49"/>
      <c r="L46" s="49"/>
      <c r="M46" s="49"/>
    </row>
    <row r="47" spans="1:13" hidden="1" x14ac:dyDescent="0.25">
      <c r="A47" s="51" t="s">
        <v>1279</v>
      </c>
      <c r="B47" s="68" t="s">
        <v>1280</v>
      </c>
      <c r="C47" s="51" t="s">
        <v>285</v>
      </c>
      <c r="D47" s="51" t="s">
        <v>285</v>
      </c>
      <c r="E47" s="51" t="s">
        <v>285</v>
      </c>
      <c r="H47" s="49"/>
      <c r="L47" s="49"/>
      <c r="M47" s="49"/>
    </row>
    <row r="48" spans="1:13" hidden="1" x14ac:dyDescent="0.25">
      <c r="A48" s="51" t="s">
        <v>1281</v>
      </c>
      <c r="B48" s="68" t="s">
        <v>1282</v>
      </c>
      <c r="C48" s="51" t="s">
        <v>285</v>
      </c>
      <c r="D48" s="51" t="s">
        <v>285</v>
      </c>
      <c r="E48" s="51" t="s">
        <v>285</v>
      </c>
      <c r="H48" s="49"/>
      <c r="L48" s="49"/>
      <c r="M48" s="49"/>
    </row>
    <row r="49" spans="1:13" hidden="1" x14ac:dyDescent="0.25">
      <c r="A49" s="51" t="s">
        <v>1283</v>
      </c>
      <c r="B49" s="68" t="s">
        <v>1284</v>
      </c>
      <c r="C49" s="51" t="s">
        <v>285</v>
      </c>
      <c r="D49" s="51" t="s">
        <v>285</v>
      </c>
      <c r="E49" s="51" t="s">
        <v>285</v>
      </c>
      <c r="H49" s="49"/>
      <c r="L49" s="49"/>
      <c r="M49" s="49"/>
    </row>
    <row r="50" spans="1:13" hidden="1" x14ac:dyDescent="0.25">
      <c r="A50" s="51" t="s">
        <v>1285</v>
      </c>
      <c r="B50" s="68" t="s">
        <v>1286</v>
      </c>
      <c r="C50" s="51" t="s">
        <v>285</v>
      </c>
      <c r="D50" s="51" t="s">
        <v>285</v>
      </c>
      <c r="E50" s="51" t="s">
        <v>285</v>
      </c>
      <c r="H50" s="49"/>
      <c r="L50" s="49"/>
      <c r="M50" s="49"/>
    </row>
    <row r="51" spans="1:13" hidden="1" x14ac:dyDescent="0.25">
      <c r="A51" s="51" t="s">
        <v>1287</v>
      </c>
      <c r="B51" s="68" t="s">
        <v>1288</v>
      </c>
      <c r="C51" s="51" t="s">
        <v>285</v>
      </c>
      <c r="D51" s="51" t="s">
        <v>285</v>
      </c>
      <c r="E51" s="51" t="s">
        <v>285</v>
      </c>
      <c r="H51" s="49"/>
      <c r="L51" s="49"/>
      <c r="M51" s="49"/>
    </row>
    <row r="52" spans="1:13" hidden="1" x14ac:dyDescent="0.25">
      <c r="A52" s="51" t="s">
        <v>1289</v>
      </c>
      <c r="B52" s="68" t="s">
        <v>1290</v>
      </c>
      <c r="C52" s="51" t="s">
        <v>285</v>
      </c>
      <c r="D52" s="51" t="s">
        <v>285</v>
      </c>
      <c r="E52" s="51" t="s">
        <v>285</v>
      </c>
      <c r="H52" s="49"/>
      <c r="L52" s="49"/>
      <c r="M52" s="49"/>
    </row>
    <row r="53" spans="1:13" hidden="1" x14ac:dyDescent="0.25">
      <c r="A53" s="51" t="s">
        <v>1291</v>
      </c>
      <c r="B53" s="68" t="s">
        <v>1292</v>
      </c>
      <c r="C53" s="51" t="s">
        <v>285</v>
      </c>
      <c r="D53" s="51" t="s">
        <v>285</v>
      </c>
      <c r="E53" s="51" t="s">
        <v>285</v>
      </c>
      <c r="H53" s="49"/>
      <c r="L53" s="49"/>
      <c r="M53" s="49"/>
    </row>
    <row r="54" spans="1:13" hidden="1" x14ac:dyDescent="0.25">
      <c r="A54" s="51" t="s">
        <v>1293</v>
      </c>
      <c r="B54" s="68" t="s">
        <v>1294</v>
      </c>
      <c r="C54" s="51" t="s">
        <v>285</v>
      </c>
      <c r="D54" s="51" t="s">
        <v>285</v>
      </c>
      <c r="E54" s="51" t="s">
        <v>285</v>
      </c>
      <c r="H54" s="49"/>
      <c r="L54" s="49"/>
      <c r="M54" s="49"/>
    </row>
    <row r="55" spans="1:13" hidden="1" x14ac:dyDescent="0.25">
      <c r="A55" s="51" t="s">
        <v>1295</v>
      </c>
      <c r="B55" s="68" t="s">
        <v>1296</v>
      </c>
      <c r="C55" s="51" t="s">
        <v>285</v>
      </c>
      <c r="D55" s="51" t="s">
        <v>285</v>
      </c>
      <c r="E55" s="51" t="s">
        <v>285</v>
      </c>
      <c r="H55" s="49"/>
      <c r="L55" s="49"/>
      <c r="M55" s="49"/>
    </row>
    <row r="56" spans="1:13" hidden="1" x14ac:dyDescent="0.25">
      <c r="A56" s="51" t="s">
        <v>1297</v>
      </c>
      <c r="B56" s="68" t="s">
        <v>1298</v>
      </c>
      <c r="C56" s="51" t="s">
        <v>285</v>
      </c>
      <c r="D56" s="51" t="s">
        <v>285</v>
      </c>
      <c r="E56" s="51" t="s">
        <v>285</v>
      </c>
      <c r="H56" s="49"/>
      <c r="L56" s="49"/>
      <c r="M56" s="49"/>
    </row>
    <row r="57" spans="1:13" hidden="1" x14ac:dyDescent="0.25">
      <c r="A57" s="51" t="s">
        <v>1299</v>
      </c>
      <c r="B57" s="68" t="s">
        <v>1300</v>
      </c>
      <c r="C57" s="51" t="s">
        <v>285</v>
      </c>
      <c r="D57" s="51" t="s">
        <v>285</v>
      </c>
      <c r="E57" s="51" t="s">
        <v>285</v>
      </c>
      <c r="H57" s="49"/>
      <c r="L57" s="49"/>
      <c r="M57" s="49"/>
    </row>
    <row r="58" spans="1:13" hidden="1" x14ac:dyDescent="0.25">
      <c r="A58" s="51" t="s">
        <v>1301</v>
      </c>
      <c r="B58" s="68" t="s">
        <v>1302</v>
      </c>
      <c r="C58" s="51" t="s">
        <v>285</v>
      </c>
      <c r="D58" s="51" t="s">
        <v>285</v>
      </c>
      <c r="E58" s="51" t="s">
        <v>285</v>
      </c>
      <c r="H58" s="49"/>
      <c r="L58" s="49"/>
      <c r="M58" s="49"/>
    </row>
    <row r="59" spans="1:13" hidden="1" x14ac:dyDescent="0.25">
      <c r="A59" s="51" t="s">
        <v>1303</v>
      </c>
      <c r="B59" s="68" t="s">
        <v>1304</v>
      </c>
      <c r="C59" s="51" t="s">
        <v>285</v>
      </c>
      <c r="D59" s="51" t="s">
        <v>285</v>
      </c>
      <c r="E59" s="51" t="s">
        <v>285</v>
      </c>
      <c r="H59" s="49"/>
      <c r="L59" s="49"/>
      <c r="M59" s="49"/>
    </row>
    <row r="60" spans="1:13" hidden="1" outlineLevel="1" x14ac:dyDescent="0.25">
      <c r="A60" s="51" t="s">
        <v>1305</v>
      </c>
      <c r="B60" s="68"/>
      <c r="E60" s="68"/>
      <c r="F60" s="68"/>
      <c r="G60" s="68"/>
      <c r="H60" s="49"/>
      <c r="L60" s="49"/>
      <c r="M60" s="49"/>
    </row>
    <row r="61" spans="1:13" hidden="1" outlineLevel="1" x14ac:dyDescent="0.25">
      <c r="A61" s="51" t="s">
        <v>1306</v>
      </c>
      <c r="B61" s="68"/>
      <c r="E61" s="68"/>
      <c r="F61" s="68"/>
      <c r="G61" s="68"/>
      <c r="H61" s="49"/>
      <c r="L61" s="49"/>
      <c r="M61" s="49"/>
    </row>
    <row r="62" spans="1:13" hidden="1" outlineLevel="1" x14ac:dyDescent="0.25">
      <c r="A62" s="51" t="s">
        <v>1307</v>
      </c>
      <c r="B62" s="68"/>
      <c r="E62" s="68"/>
      <c r="F62" s="68"/>
      <c r="G62" s="68"/>
      <c r="H62" s="49"/>
      <c r="L62" s="49"/>
      <c r="M62" s="49"/>
    </row>
    <row r="63" spans="1:13" hidden="1" outlineLevel="1" x14ac:dyDescent="0.25">
      <c r="A63" s="51" t="s">
        <v>1308</v>
      </c>
      <c r="B63" s="68"/>
      <c r="E63" s="68"/>
      <c r="F63" s="68"/>
      <c r="G63" s="68"/>
      <c r="H63" s="49"/>
      <c r="L63" s="49"/>
      <c r="M63" s="49"/>
    </row>
    <row r="64" spans="1:13" hidden="1" outlineLevel="1" x14ac:dyDescent="0.25">
      <c r="A64" s="51" t="s">
        <v>1309</v>
      </c>
      <c r="B64" s="68"/>
      <c r="E64" s="68"/>
      <c r="F64" s="68"/>
      <c r="G64" s="68"/>
      <c r="H64" s="49"/>
      <c r="L64" s="49"/>
      <c r="M64" s="49"/>
    </row>
    <row r="65" spans="1:14" hidden="1" outlineLevel="1" x14ac:dyDescent="0.25">
      <c r="A65" s="51" t="s">
        <v>1310</v>
      </c>
      <c r="B65" s="68"/>
      <c r="E65" s="68"/>
      <c r="F65" s="68"/>
      <c r="G65" s="68"/>
      <c r="H65" s="49"/>
      <c r="L65" s="49"/>
      <c r="M65" s="49"/>
    </row>
    <row r="66" spans="1:14" hidden="1" outlineLevel="1" x14ac:dyDescent="0.25">
      <c r="A66" s="51" t="s">
        <v>1311</v>
      </c>
      <c r="B66" s="68"/>
      <c r="E66" s="68"/>
      <c r="F66" s="68"/>
      <c r="G66" s="68"/>
      <c r="H66" s="49"/>
      <c r="L66" s="49"/>
      <c r="M66" s="49"/>
    </row>
    <row r="67" spans="1:14" hidden="1" outlineLevel="1" x14ac:dyDescent="0.25">
      <c r="A67" s="51" t="s">
        <v>1312</v>
      </c>
      <c r="B67" s="68"/>
      <c r="E67" s="68"/>
      <c r="F67" s="68"/>
      <c r="G67" s="68"/>
      <c r="H67" s="49"/>
      <c r="L67" s="49"/>
      <c r="M67" s="49"/>
    </row>
    <row r="68" spans="1:14" hidden="1" outlineLevel="1" x14ac:dyDescent="0.25">
      <c r="A68" s="51" t="s">
        <v>1313</v>
      </c>
      <c r="B68" s="68"/>
      <c r="E68" s="68"/>
      <c r="F68" s="68"/>
      <c r="G68" s="68"/>
      <c r="H68" s="49"/>
      <c r="L68" s="49"/>
      <c r="M68" s="49"/>
    </row>
    <row r="69" spans="1:14" hidden="1" outlineLevel="1" x14ac:dyDescent="0.25">
      <c r="A69" s="51" t="s">
        <v>1314</v>
      </c>
      <c r="B69" s="68"/>
      <c r="E69" s="68"/>
      <c r="F69" s="68"/>
      <c r="G69" s="68"/>
      <c r="H69" s="49"/>
      <c r="L69" s="49"/>
      <c r="M69" s="49"/>
    </row>
    <row r="70" spans="1:14" hidden="1" outlineLevel="1" x14ac:dyDescent="0.25">
      <c r="A70" s="51" t="s">
        <v>1315</v>
      </c>
      <c r="B70" s="68"/>
      <c r="E70" s="68"/>
      <c r="F70" s="68"/>
      <c r="G70" s="68"/>
      <c r="H70" s="49"/>
      <c r="L70" s="49"/>
      <c r="M70" s="49"/>
    </row>
    <row r="71" spans="1:14" hidden="1" outlineLevel="1" x14ac:dyDescent="0.25">
      <c r="A71" s="51" t="s">
        <v>1316</v>
      </c>
      <c r="B71" s="68"/>
      <c r="E71" s="68"/>
      <c r="F71" s="68"/>
      <c r="G71" s="68"/>
      <c r="H71" s="49"/>
      <c r="L71" s="49"/>
      <c r="M71" s="49"/>
    </row>
    <row r="72" spans="1:14" hidden="1" outlineLevel="1" x14ac:dyDescent="0.25">
      <c r="A72" s="51" t="s">
        <v>1317</v>
      </c>
      <c r="B72" s="68"/>
      <c r="E72" s="68"/>
      <c r="F72" s="68"/>
      <c r="G72" s="68"/>
      <c r="H72" s="49"/>
      <c r="L72" s="49"/>
      <c r="M72" s="49"/>
    </row>
    <row r="73" spans="1:14" ht="37.5" collapsed="1" x14ac:dyDescent="0.25">
      <c r="A73" s="63"/>
      <c r="B73" s="62" t="s">
        <v>1221</v>
      </c>
      <c r="C73" s="63"/>
      <c r="D73" s="63"/>
      <c r="E73" s="63"/>
      <c r="F73" s="63"/>
      <c r="G73" s="63"/>
      <c r="H73" s="49"/>
    </row>
    <row r="74" spans="1:14" ht="15" customHeight="1" x14ac:dyDescent="0.25">
      <c r="A74" s="70"/>
      <c r="B74" s="71" t="s">
        <v>874</v>
      </c>
      <c r="C74" s="70" t="s">
        <v>1318</v>
      </c>
      <c r="D74" s="70"/>
      <c r="E74" s="73"/>
      <c r="F74" s="73"/>
      <c r="G74" s="73"/>
      <c r="H74" s="80"/>
      <c r="I74" s="80"/>
      <c r="J74" s="80"/>
      <c r="K74" s="80"/>
      <c r="L74" s="80"/>
      <c r="M74" s="80"/>
      <c r="N74" s="80"/>
    </row>
    <row r="75" spans="1:14" x14ac:dyDescent="0.25">
      <c r="A75" s="51" t="s">
        <v>1319</v>
      </c>
      <c r="B75" s="51" t="s">
        <v>1320</v>
      </c>
      <c r="C75" s="122">
        <v>16.005652221526269</v>
      </c>
      <c r="H75" s="49"/>
    </row>
    <row r="76" spans="1:14" hidden="1" x14ac:dyDescent="0.25">
      <c r="A76" s="51" t="s">
        <v>1321</v>
      </c>
      <c r="B76" s="51" t="s">
        <v>1322</v>
      </c>
      <c r="C76" s="162" t="s">
        <v>285</v>
      </c>
      <c r="H76" s="49"/>
    </row>
    <row r="77" spans="1:14" hidden="1" outlineLevel="1" x14ac:dyDescent="0.25">
      <c r="A77" s="51" t="s">
        <v>1323</v>
      </c>
      <c r="H77" s="49"/>
    </row>
    <row r="78" spans="1:14" hidden="1" outlineLevel="1" x14ac:dyDescent="0.25">
      <c r="A78" s="51" t="s">
        <v>1324</v>
      </c>
      <c r="H78" s="49"/>
    </row>
    <row r="79" spans="1:14" hidden="1" outlineLevel="1" x14ac:dyDescent="0.25">
      <c r="A79" s="51" t="s">
        <v>1325</v>
      </c>
      <c r="H79" s="49"/>
    </row>
    <row r="80" spans="1:14" hidden="1" outlineLevel="1" x14ac:dyDescent="0.25">
      <c r="A80" s="51" t="s">
        <v>1326</v>
      </c>
      <c r="H80" s="49"/>
    </row>
    <row r="81" spans="1:8" collapsed="1" x14ac:dyDescent="0.25">
      <c r="A81" s="70"/>
      <c r="B81" s="71" t="s">
        <v>1327</v>
      </c>
      <c r="C81" s="70" t="s">
        <v>806</v>
      </c>
      <c r="D81" s="70" t="s">
        <v>807</v>
      </c>
      <c r="E81" s="73" t="s">
        <v>875</v>
      </c>
      <c r="F81" s="73" t="s">
        <v>890</v>
      </c>
      <c r="G81" s="73" t="s">
        <v>1328</v>
      </c>
      <c r="H81" s="49"/>
    </row>
    <row r="82" spans="1:8" x14ac:dyDescent="0.25">
      <c r="A82" s="51" t="s">
        <v>1329</v>
      </c>
      <c r="B82" s="51" t="s">
        <v>1330</v>
      </c>
      <c r="C82" s="51" t="s">
        <v>1196</v>
      </c>
      <c r="D82" s="51" t="s">
        <v>1196</v>
      </c>
      <c r="E82" s="51" t="s">
        <v>1196</v>
      </c>
      <c r="F82" s="51">
        <v>0</v>
      </c>
      <c r="G82" s="51">
        <v>0</v>
      </c>
      <c r="H82" s="49"/>
    </row>
    <row r="83" spans="1:8" x14ac:dyDescent="0.25">
      <c r="A83" s="51" t="s">
        <v>1331</v>
      </c>
      <c r="B83" s="51" t="s">
        <v>1332</v>
      </c>
      <c r="C83" s="51" t="s">
        <v>1196</v>
      </c>
      <c r="D83" s="51" t="s">
        <v>1196</v>
      </c>
      <c r="E83" s="51" t="s">
        <v>1196</v>
      </c>
      <c r="F83" s="51">
        <v>0</v>
      </c>
      <c r="G83" s="51">
        <v>0</v>
      </c>
      <c r="H83" s="49"/>
    </row>
    <row r="84" spans="1:8" x14ac:dyDescent="0.25">
      <c r="A84" s="51" t="s">
        <v>1333</v>
      </c>
      <c r="B84" s="51" t="s">
        <v>1334</v>
      </c>
      <c r="C84" s="51" t="s">
        <v>1196</v>
      </c>
      <c r="D84" s="51" t="s">
        <v>1196</v>
      </c>
      <c r="E84" s="51" t="s">
        <v>1196</v>
      </c>
      <c r="F84" s="51">
        <v>0</v>
      </c>
      <c r="G84" s="51">
        <v>0</v>
      </c>
      <c r="H84" s="49"/>
    </row>
    <row r="85" spans="1:8" x14ac:dyDescent="0.25">
      <c r="A85" s="51" t="s">
        <v>1335</v>
      </c>
      <c r="B85" s="51" t="s">
        <v>1336</v>
      </c>
      <c r="C85" s="51" t="s">
        <v>1196</v>
      </c>
      <c r="D85" s="51" t="s">
        <v>1196</v>
      </c>
      <c r="E85" s="51" t="s">
        <v>1196</v>
      </c>
      <c r="F85" s="51">
        <v>0</v>
      </c>
      <c r="G85" s="51">
        <v>0</v>
      </c>
      <c r="H85" s="49"/>
    </row>
    <row r="86" spans="1:8" x14ac:dyDescent="0.25">
      <c r="A86" s="51" t="s">
        <v>1337</v>
      </c>
      <c r="B86" s="51" t="s">
        <v>1338</v>
      </c>
      <c r="C86" s="51" t="s">
        <v>1196</v>
      </c>
      <c r="D86" s="51" t="s">
        <v>1196</v>
      </c>
      <c r="E86" s="51" t="s">
        <v>1196</v>
      </c>
      <c r="F86" s="51">
        <v>0</v>
      </c>
      <c r="G86" s="51">
        <v>0</v>
      </c>
      <c r="H86" s="49"/>
    </row>
    <row r="87" spans="1:8" hidden="1" outlineLevel="1" x14ac:dyDescent="0.25">
      <c r="A87" s="51" t="s">
        <v>1339</v>
      </c>
      <c r="H87" s="49"/>
    </row>
    <row r="88" spans="1:8" hidden="1" outlineLevel="1" x14ac:dyDescent="0.25">
      <c r="A88" s="51" t="s">
        <v>1340</v>
      </c>
      <c r="H88" s="49"/>
    </row>
    <row r="89" spans="1:8" hidden="1" outlineLevel="1" x14ac:dyDescent="0.25">
      <c r="A89" s="51" t="s">
        <v>1341</v>
      </c>
      <c r="H89" s="49"/>
    </row>
    <row r="90" spans="1:8" hidden="1" outlineLevel="1" x14ac:dyDescent="0.25">
      <c r="A90" s="51" t="s">
        <v>1342</v>
      </c>
      <c r="H90" s="49"/>
    </row>
    <row r="91" spans="1:8" collapsed="1" x14ac:dyDescent="0.25">
      <c r="H91" s="49"/>
    </row>
    <row r="92" spans="1:8" x14ac:dyDescent="0.25">
      <c r="H92" s="49"/>
    </row>
    <row r="93" spans="1:8" x14ac:dyDescent="0.25">
      <c r="H93" s="49"/>
    </row>
    <row r="94" spans="1:8" x14ac:dyDescent="0.25">
      <c r="H94" s="49"/>
    </row>
    <row r="95" spans="1:8" x14ac:dyDescent="0.25">
      <c r="H95" s="49"/>
    </row>
    <row r="96" spans="1:8" x14ac:dyDescent="0.25">
      <c r="H96" s="49"/>
    </row>
    <row r="97" spans="8:8" x14ac:dyDescent="0.25">
      <c r="H97" s="49"/>
    </row>
    <row r="98" spans="8:8" x14ac:dyDescent="0.25">
      <c r="H98" s="49"/>
    </row>
    <row r="99" spans="8:8" x14ac:dyDescent="0.25">
      <c r="H99" s="49"/>
    </row>
    <row r="100" spans="8:8" x14ac:dyDescent="0.25">
      <c r="H100" s="49"/>
    </row>
    <row r="101" spans="8:8" x14ac:dyDescent="0.25">
      <c r="H101" s="49"/>
    </row>
    <row r="102" spans="8:8" x14ac:dyDescent="0.25">
      <c r="H102" s="49"/>
    </row>
    <row r="103" spans="8:8" x14ac:dyDescent="0.25">
      <c r="H103" s="49"/>
    </row>
    <row r="104" spans="8:8" x14ac:dyDescent="0.25">
      <c r="H104" s="49"/>
    </row>
    <row r="105" spans="8:8" x14ac:dyDescent="0.25">
      <c r="H105" s="49"/>
    </row>
    <row r="106" spans="8:8" x14ac:dyDescent="0.25">
      <c r="H106" s="49"/>
    </row>
    <row r="107" spans="8:8" x14ac:dyDescent="0.25">
      <c r="H107" s="49"/>
    </row>
    <row r="108" spans="8:8" x14ac:dyDescent="0.25">
      <c r="H108" s="49"/>
    </row>
    <row r="109" spans="8:8" x14ac:dyDescent="0.25">
      <c r="H109" s="49"/>
    </row>
    <row r="110" spans="8:8" x14ac:dyDescent="0.25">
      <c r="H110" s="49"/>
    </row>
    <row r="111" spans="8:8" x14ac:dyDescent="0.25">
      <c r="H111" s="49"/>
    </row>
    <row r="112" spans="8:8" x14ac:dyDescent="0.25">
      <c r="H112" s="49"/>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829D8A0A-DA7E-4094-8B69-1004D3CA4407}"/>
    <hyperlink ref="B7" location="'E. Optional ECB-ECAIs data'!B12" display="1. Additional information on the programme" xr:uid="{A22E4CC8-8A9C-4974-9E2E-3F29CA096EDD}"/>
    <hyperlink ref="B9" location="'E. Optional ECB-ECAIs data'!B73" display="3.  Additional information on the asset distribution" xr:uid="{BB771861-1CA1-4D8A-887C-38C26DA9E9C8}"/>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847A75"/>
    <pageSetUpPr fitToPage="1"/>
  </sheetPr>
  <dimension ref="A1:N93"/>
  <sheetViews>
    <sheetView zoomScale="75" zoomScaleNormal="80" workbookViewId="0">
      <selection activeCell="I63" sqref="I63"/>
    </sheetView>
  </sheetViews>
  <sheetFormatPr defaultColWidth="8.85546875" defaultRowHeight="15" x14ac:dyDescent="0.25"/>
  <cols>
    <col min="2" max="10" width="28" customWidth="1"/>
  </cols>
  <sheetData>
    <row r="1" spans="1:14" ht="15.75" thickBot="1" x14ac:dyDescent="0.3">
      <c r="A1" s="19"/>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173</v>
      </c>
      <c r="G5" s="9"/>
      <c r="I5" s="9"/>
      <c r="J5" s="7"/>
    </row>
    <row r="6" spans="1:14" x14ac:dyDescent="0.25">
      <c r="B6" s="5"/>
      <c r="C6" s="6"/>
      <c r="D6" s="6"/>
      <c r="E6" s="10"/>
      <c r="F6" s="10"/>
      <c r="G6" s="10"/>
      <c r="I6" s="10"/>
      <c r="J6" s="7"/>
    </row>
    <row r="7" spans="1:14" ht="26.25" x14ac:dyDescent="0.25">
      <c r="B7" s="5"/>
      <c r="C7" s="6"/>
      <c r="D7" s="6"/>
      <c r="E7" s="11"/>
      <c r="F7" s="11" t="s">
        <v>174</v>
      </c>
      <c r="G7" s="11"/>
      <c r="I7" s="11"/>
      <c r="J7" s="7"/>
    </row>
    <row r="8" spans="1:14" ht="26.25" x14ac:dyDescent="0.25">
      <c r="B8" s="5"/>
      <c r="C8" s="6"/>
      <c r="D8" s="6"/>
      <c r="E8" s="6"/>
      <c r="F8" s="11"/>
      <c r="G8" s="11"/>
      <c r="H8" s="11"/>
      <c r="I8" s="11"/>
      <c r="J8" s="7"/>
    </row>
    <row r="9" spans="1:14" x14ac:dyDescent="0.25">
      <c r="B9" s="5"/>
      <c r="C9" t="s">
        <v>175</v>
      </c>
      <c r="D9" s="6"/>
      <c r="E9" s="6"/>
      <c r="F9" s="6"/>
      <c r="G9" s="6"/>
      <c r="H9" s="6"/>
      <c r="I9" s="6"/>
      <c r="J9" s="7"/>
      <c r="N9" s="6"/>
    </row>
    <row r="10" spans="1:14" x14ac:dyDescent="0.25">
      <c r="B10" s="5"/>
      <c r="C10" t="s">
        <v>176</v>
      </c>
      <c r="F10" s="6"/>
      <c r="G10" s="6"/>
      <c r="H10" s="6"/>
      <c r="I10" s="6"/>
      <c r="J10" s="7"/>
      <c r="N10" s="6"/>
    </row>
    <row r="11" spans="1:14" x14ac:dyDescent="0.25">
      <c r="B11" s="5"/>
      <c r="C11" t="s">
        <v>177</v>
      </c>
      <c r="D11" s="6"/>
      <c r="E11" s="6"/>
      <c r="F11" s="6"/>
      <c r="G11" s="6"/>
      <c r="H11" s="6"/>
      <c r="I11" s="6"/>
      <c r="J11" s="7"/>
    </row>
    <row r="12" spans="1:14" x14ac:dyDescent="0.25">
      <c r="B12" s="5"/>
      <c r="D12" t="s">
        <v>178</v>
      </c>
      <c r="E12" s="6"/>
      <c r="F12" s="6"/>
      <c r="G12" s="6"/>
      <c r="H12" s="6"/>
      <c r="I12" s="6"/>
      <c r="J12" s="7"/>
    </row>
    <row r="13" spans="1:14" x14ac:dyDescent="0.25">
      <c r="B13" s="5"/>
      <c r="D13" t="s">
        <v>179</v>
      </c>
      <c r="E13" s="6"/>
      <c r="F13" s="6"/>
      <c r="G13" s="6"/>
      <c r="H13" s="6"/>
      <c r="I13" s="6"/>
      <c r="J13" s="7"/>
    </row>
    <row r="14" spans="1:14" x14ac:dyDescent="0.25">
      <c r="B14" s="5"/>
      <c r="D14" t="s">
        <v>180</v>
      </c>
      <c r="E14" s="6"/>
      <c r="F14" s="6"/>
      <c r="G14" s="6"/>
      <c r="H14" s="6"/>
      <c r="I14" s="6"/>
      <c r="J14" s="7"/>
    </row>
    <row r="15" spans="1:14" x14ac:dyDescent="0.25">
      <c r="B15" s="5"/>
      <c r="D15" t="s">
        <v>181</v>
      </c>
      <c r="E15" s="6"/>
      <c r="F15" s="6"/>
      <c r="G15" s="6"/>
      <c r="H15" s="6"/>
      <c r="I15" s="6"/>
      <c r="J15" s="7"/>
    </row>
    <row r="16" spans="1:14" x14ac:dyDescent="0.25">
      <c r="B16" s="20"/>
      <c r="D16" t="s">
        <v>182</v>
      </c>
      <c r="E16" s="6"/>
      <c r="J16" s="21"/>
    </row>
    <row r="17" spans="2:14" x14ac:dyDescent="0.25">
      <c r="B17" s="20"/>
      <c r="D17" t="s">
        <v>183</v>
      </c>
      <c r="E17" s="6"/>
      <c r="J17" s="21"/>
    </row>
    <row r="18" spans="2:14" x14ac:dyDescent="0.25">
      <c r="B18" s="5"/>
      <c r="C18" t="s">
        <v>184</v>
      </c>
      <c r="F18" s="14"/>
      <c r="G18" s="14"/>
      <c r="H18" s="14"/>
      <c r="I18" s="14"/>
      <c r="J18" s="7"/>
    </row>
    <row r="19" spans="2:14" x14ac:dyDescent="0.25">
      <c r="B19" s="5"/>
      <c r="C19" t="s">
        <v>185</v>
      </c>
      <c r="E19" s="6"/>
      <c r="F19" s="14"/>
      <c r="G19" s="14"/>
      <c r="H19" s="14"/>
      <c r="I19" s="14"/>
      <c r="J19" s="7"/>
    </row>
    <row r="20" spans="2:14" x14ac:dyDescent="0.25">
      <c r="B20" s="5"/>
      <c r="C20" t="s">
        <v>186</v>
      </c>
      <c r="E20" s="6"/>
      <c r="F20" s="14"/>
      <c r="G20" s="14"/>
      <c r="H20" s="14"/>
      <c r="I20" s="14"/>
      <c r="J20" s="7"/>
    </row>
    <row r="21" spans="2:14" x14ac:dyDescent="0.25">
      <c r="B21" s="5"/>
      <c r="D21" t="s">
        <v>187</v>
      </c>
      <c r="E21" s="6"/>
      <c r="F21" s="13"/>
      <c r="G21" s="13"/>
      <c r="H21" s="13"/>
      <c r="I21" s="13"/>
      <c r="J21" s="7"/>
      <c r="N21" s="6"/>
    </row>
    <row r="22" spans="2:14" x14ac:dyDescent="0.25">
      <c r="B22" s="5"/>
      <c r="D22" t="s">
        <v>188</v>
      </c>
      <c r="E22" s="6"/>
      <c r="F22" s="13"/>
      <c r="G22" s="13"/>
      <c r="H22" s="13"/>
      <c r="I22" s="13"/>
      <c r="J22" s="7"/>
    </row>
    <row r="23" spans="2:14" x14ac:dyDescent="0.25">
      <c r="B23" s="5"/>
      <c r="C23" t="s">
        <v>189</v>
      </c>
      <c r="D23" s="6"/>
      <c r="E23" s="6"/>
      <c r="F23" s="13"/>
      <c r="G23" s="13"/>
      <c r="H23" s="13"/>
      <c r="I23" s="13"/>
      <c r="J23" s="7"/>
    </row>
    <row r="24" spans="2:14" x14ac:dyDescent="0.25">
      <c r="B24" s="5"/>
      <c r="D24" t="s">
        <v>190</v>
      </c>
      <c r="F24" s="13"/>
      <c r="G24" s="13"/>
      <c r="H24" s="13"/>
      <c r="I24" s="13"/>
      <c r="J24" s="7"/>
    </row>
    <row r="25" spans="2:14" x14ac:dyDescent="0.25">
      <c r="B25" s="5"/>
      <c r="C25" t="s">
        <v>191</v>
      </c>
      <c r="F25" s="13"/>
      <c r="G25" s="13"/>
      <c r="H25" s="13"/>
      <c r="I25" s="13"/>
      <c r="J25" s="7"/>
    </row>
    <row r="26" spans="2:14" ht="15" customHeight="1" x14ac:dyDescent="0.25">
      <c r="B26" s="5"/>
      <c r="C26" s="498" t="s">
        <v>192</v>
      </c>
      <c r="D26" s="498"/>
      <c r="E26" s="498"/>
      <c r="F26" s="498"/>
      <c r="G26" s="498"/>
      <c r="H26" s="498"/>
      <c r="I26" s="13"/>
      <c r="J26" s="7"/>
    </row>
    <row r="27" spans="2:14" x14ac:dyDescent="0.25">
      <c r="B27" s="5"/>
      <c r="C27" s="498"/>
      <c r="D27" s="498"/>
      <c r="E27" s="498"/>
      <c r="F27" s="498"/>
      <c r="G27" s="498"/>
      <c r="H27" s="498"/>
      <c r="I27" s="13"/>
      <c r="J27" s="7"/>
    </row>
    <row r="28" spans="2:14" x14ac:dyDescent="0.25">
      <c r="B28" s="5"/>
      <c r="C28" s="498" t="s">
        <v>193</v>
      </c>
      <c r="D28" s="498"/>
      <c r="E28" s="498"/>
      <c r="F28" s="498"/>
      <c r="G28" s="498"/>
      <c r="H28" s="498"/>
      <c r="I28" s="13"/>
      <c r="J28" s="7"/>
    </row>
    <row r="29" spans="2:14" x14ac:dyDescent="0.25">
      <c r="B29" s="5"/>
      <c r="C29" s="498"/>
      <c r="D29" s="498"/>
      <c r="E29" s="498"/>
      <c r="F29" s="498"/>
      <c r="G29" s="498"/>
      <c r="H29" s="498"/>
      <c r="I29" s="13"/>
      <c r="J29" s="7"/>
    </row>
    <row r="30" spans="2:14" x14ac:dyDescent="0.25">
      <c r="B30" s="5"/>
      <c r="C30" s="498" t="s">
        <v>194</v>
      </c>
      <c r="D30" s="498"/>
      <c r="E30" s="498"/>
      <c r="F30" s="498"/>
      <c r="G30" s="498"/>
      <c r="H30" s="498"/>
      <c r="I30" s="13"/>
      <c r="J30" s="7"/>
    </row>
    <row r="31" spans="2:14" x14ac:dyDescent="0.25">
      <c r="B31" s="5"/>
      <c r="C31" s="498"/>
      <c r="D31" s="498"/>
      <c r="E31" s="498"/>
      <c r="F31" s="498"/>
      <c r="G31" s="498"/>
      <c r="H31" s="498"/>
      <c r="I31" s="13"/>
      <c r="J31" s="7"/>
    </row>
    <row r="32" spans="2:14" x14ac:dyDescent="0.25">
      <c r="B32" s="5"/>
      <c r="C32" s="157" t="s">
        <v>195</v>
      </c>
      <c r="D32" s="155"/>
      <c r="E32" s="155"/>
      <c r="F32" s="155"/>
      <c r="G32" s="155"/>
      <c r="H32" s="155"/>
      <c r="I32" s="13"/>
      <c r="J32" s="7"/>
    </row>
    <row r="33" spans="2:10" x14ac:dyDescent="0.25">
      <c r="B33" s="5"/>
      <c r="C33" t="s">
        <v>196</v>
      </c>
      <c r="F33" s="13"/>
      <c r="G33" s="13"/>
      <c r="H33" s="13"/>
      <c r="I33" s="13"/>
      <c r="J33" s="7"/>
    </row>
    <row r="34" spans="2:10" x14ac:dyDescent="0.25">
      <c r="B34" s="5"/>
      <c r="D34" t="s">
        <v>197</v>
      </c>
      <c r="F34" s="13"/>
      <c r="G34" s="13"/>
      <c r="H34" s="13"/>
      <c r="I34" s="13"/>
      <c r="J34" s="7"/>
    </row>
    <row r="35" spans="2:10" x14ac:dyDescent="0.25">
      <c r="B35" s="5"/>
      <c r="D35" t="s">
        <v>198</v>
      </c>
      <c r="F35" s="13"/>
      <c r="G35" s="13"/>
      <c r="H35" s="13"/>
      <c r="I35" s="13"/>
      <c r="J35" s="7"/>
    </row>
    <row r="36" spans="2:10" x14ac:dyDescent="0.25">
      <c r="B36" s="5"/>
      <c r="D36" t="s">
        <v>199</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thickBot="1" x14ac:dyDescent="0.3">
      <c r="B41" s="16"/>
      <c r="C41" s="22"/>
      <c r="D41" s="22"/>
      <c r="E41" s="17"/>
      <c r="F41" s="17"/>
      <c r="G41" s="17"/>
      <c r="H41" s="17"/>
      <c r="I41" s="17"/>
      <c r="J41" s="18"/>
    </row>
    <row r="42" spans="2:10" ht="15.75"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3" t="s">
        <v>200</v>
      </c>
      <c r="D47" s="6"/>
      <c r="E47" s="6"/>
      <c r="F47" s="24"/>
      <c r="G47" s="6"/>
      <c r="H47" s="6"/>
      <c r="I47" s="6"/>
      <c r="J47" s="7"/>
    </row>
    <row r="48" spans="2:10" x14ac:dyDescent="0.25">
      <c r="B48" s="5"/>
      <c r="C48" s="6"/>
      <c r="D48" s="6"/>
      <c r="E48" s="6"/>
      <c r="G48" s="6"/>
      <c r="H48" s="6"/>
      <c r="I48" s="6"/>
      <c r="J48" s="7"/>
    </row>
    <row r="49" spans="2:10" x14ac:dyDescent="0.25">
      <c r="B49" s="5"/>
      <c r="C49" s="6" t="s">
        <v>201</v>
      </c>
      <c r="D49" s="6"/>
      <c r="E49" s="6"/>
      <c r="F49" s="10"/>
      <c r="G49" s="6" t="s">
        <v>202</v>
      </c>
      <c r="H49" s="10"/>
      <c r="I49" s="10"/>
      <c r="J49" s="7"/>
    </row>
    <row r="50" spans="2:10" x14ac:dyDescent="0.25">
      <c r="B50" s="5"/>
      <c r="C50" s="6" t="s">
        <v>203</v>
      </c>
      <c r="D50" s="6"/>
      <c r="E50" s="6"/>
      <c r="F50" s="10"/>
      <c r="G50" s="6" t="s">
        <v>204</v>
      </c>
      <c r="H50" s="10"/>
      <c r="I50" s="10"/>
      <c r="J50" s="7"/>
    </row>
    <row r="51" spans="2:10" x14ac:dyDescent="0.25">
      <c r="B51" s="5"/>
      <c r="C51" s="6">
        <v>3</v>
      </c>
      <c r="D51" s="6"/>
      <c r="E51" s="6"/>
      <c r="F51" s="10"/>
      <c r="G51" s="6" t="s">
        <v>205</v>
      </c>
      <c r="H51" s="10"/>
      <c r="I51" s="10"/>
      <c r="J51" s="7"/>
    </row>
    <row r="52" spans="2:10" ht="26.25"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4"/>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20"/>
      <c r="J60" s="21"/>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thickBot="1" x14ac:dyDescent="0.3">
      <c r="B72" s="16"/>
      <c r="C72" s="22"/>
      <c r="D72" s="22"/>
      <c r="E72" s="22"/>
      <c r="F72" s="25"/>
      <c r="G72" s="25"/>
      <c r="H72" s="25"/>
      <c r="I72" s="25"/>
      <c r="J72" s="18"/>
    </row>
    <row r="73" spans="2:10" ht="15.75" thickBot="1" x14ac:dyDescent="0.3"/>
    <row r="74" spans="2:10" x14ac:dyDescent="0.25">
      <c r="B74" s="136"/>
      <c r="C74" s="137"/>
      <c r="D74" s="137"/>
      <c r="E74" s="137"/>
      <c r="F74" s="137"/>
      <c r="G74" s="137"/>
      <c r="H74" s="137"/>
      <c r="I74" s="137"/>
      <c r="J74" s="138"/>
    </row>
    <row r="75" spans="2:10" ht="18.75" x14ac:dyDescent="0.3">
      <c r="B75" s="20"/>
      <c r="C75" s="141" t="s">
        <v>206</v>
      </c>
      <c r="J75" s="21"/>
    </row>
    <row r="76" spans="2:10" ht="18.75" x14ac:dyDescent="0.3">
      <c r="B76" s="20"/>
      <c r="C76" s="500" t="s">
        <v>207</v>
      </c>
      <c r="D76" s="500"/>
      <c r="E76" s="500"/>
      <c r="F76" s="500"/>
      <c r="G76" s="500"/>
      <c r="H76" s="500"/>
      <c r="I76" s="500"/>
      <c r="J76" s="21"/>
    </row>
    <row r="77" spans="2:10" x14ac:dyDescent="0.25">
      <c r="B77" s="20"/>
      <c r="J77" s="21"/>
    </row>
    <row r="78" spans="2:10" x14ac:dyDescent="0.25">
      <c r="B78" s="20"/>
      <c r="C78" s="142" t="s">
        <v>208</v>
      </c>
      <c r="J78" s="21"/>
    </row>
    <row r="79" spans="2:10" x14ac:dyDescent="0.25">
      <c r="B79" s="20"/>
      <c r="C79" s="142" t="s">
        <v>209</v>
      </c>
      <c r="J79" s="21"/>
    </row>
    <row r="80" spans="2:10" x14ac:dyDescent="0.25">
      <c r="B80" s="20"/>
      <c r="C80" s="142" t="s">
        <v>210</v>
      </c>
      <c r="J80" s="21"/>
    </row>
    <row r="81" spans="2:10" x14ac:dyDescent="0.25">
      <c r="B81" s="20"/>
      <c r="C81" s="142" t="s">
        <v>211</v>
      </c>
      <c r="J81" s="21"/>
    </row>
    <row r="82" spans="2:10" x14ac:dyDescent="0.25">
      <c r="B82" s="20"/>
      <c r="C82" s="499" t="s">
        <v>212</v>
      </c>
      <c r="D82" s="499"/>
      <c r="E82" s="499"/>
      <c r="F82" s="499"/>
      <c r="G82" s="499"/>
      <c r="H82" s="499"/>
      <c r="I82" s="499"/>
      <c r="J82" s="21"/>
    </row>
    <row r="83" spans="2:10" x14ac:dyDescent="0.25">
      <c r="B83" s="20"/>
      <c r="C83" s="499" t="s">
        <v>213</v>
      </c>
      <c r="D83" s="499"/>
      <c r="E83" s="499"/>
      <c r="F83" s="499"/>
      <c r="G83" s="499"/>
      <c r="H83" s="499"/>
      <c r="I83" s="499"/>
      <c r="J83" s="21"/>
    </row>
    <row r="84" spans="2:10" x14ac:dyDescent="0.25">
      <c r="B84" s="20"/>
      <c r="C84" s="142" t="s">
        <v>214</v>
      </c>
      <c r="J84" s="21"/>
    </row>
    <row r="85" spans="2:10" x14ac:dyDescent="0.25">
      <c r="B85" s="20"/>
      <c r="C85" s="142" t="s">
        <v>215</v>
      </c>
      <c r="J85" s="21"/>
    </row>
    <row r="86" spans="2:10" x14ac:dyDescent="0.25">
      <c r="B86" s="20"/>
      <c r="C86" s="142" t="s">
        <v>216</v>
      </c>
      <c r="J86" s="21"/>
    </row>
    <row r="87" spans="2:10" x14ac:dyDescent="0.25">
      <c r="B87" s="20"/>
      <c r="C87" s="142" t="s">
        <v>217</v>
      </c>
      <c r="J87" s="21"/>
    </row>
    <row r="88" spans="2:10" x14ac:dyDescent="0.25">
      <c r="B88" s="20"/>
      <c r="C88" s="142" t="s">
        <v>218</v>
      </c>
      <c r="J88" s="21"/>
    </row>
    <row r="89" spans="2:10" x14ac:dyDescent="0.25">
      <c r="B89" s="20"/>
      <c r="C89" s="142" t="s">
        <v>219</v>
      </c>
      <c r="J89" s="21"/>
    </row>
    <row r="90" spans="2:10" x14ac:dyDescent="0.25">
      <c r="B90" s="20"/>
      <c r="C90" s="142" t="s">
        <v>220</v>
      </c>
      <c r="J90" s="21"/>
    </row>
    <row r="91" spans="2:10" x14ac:dyDescent="0.25">
      <c r="B91" s="20"/>
      <c r="C91" s="142" t="s">
        <v>221</v>
      </c>
      <c r="J91" s="21"/>
    </row>
    <row r="92" spans="2:10" x14ac:dyDescent="0.25">
      <c r="B92" s="20"/>
      <c r="C92" s="142"/>
      <c r="J92" s="21"/>
    </row>
    <row r="93" spans="2:10" ht="15.75" thickBot="1" x14ac:dyDescent="0.3">
      <c r="B93" s="139"/>
      <c r="C93" s="22"/>
      <c r="D93" s="22"/>
      <c r="E93" s="22"/>
      <c r="F93" s="22"/>
      <c r="G93" s="22"/>
      <c r="H93" s="22"/>
      <c r="I93" s="22"/>
      <c r="J93" s="140"/>
    </row>
  </sheetData>
  <mergeCells count="6">
    <mergeCell ref="C26:H27"/>
    <mergeCell ref="C28:H29"/>
    <mergeCell ref="C30:H31"/>
    <mergeCell ref="C83:I83"/>
    <mergeCell ref="C82:I82"/>
    <mergeCell ref="C76:I76"/>
  </mergeCells>
  <phoneticPr fontId="46" type="noConversion"/>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847A75"/>
  </sheetPr>
  <dimension ref="A1:AE36"/>
  <sheetViews>
    <sheetView zoomScale="78" zoomScaleNormal="130" workbookViewId="0">
      <selection sqref="A1:C1"/>
    </sheetView>
  </sheetViews>
  <sheetFormatPr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501" t="s">
        <v>222</v>
      </c>
      <c r="B1" s="502"/>
      <c r="C1" s="502"/>
    </row>
    <row r="2" spans="1:31" ht="31.5" x14ac:dyDescent="0.5">
      <c r="A2" s="27" t="s">
        <v>174</v>
      </c>
      <c r="B2" s="28"/>
      <c r="C2" s="28"/>
    </row>
    <row r="3" spans="1:31" x14ac:dyDescent="0.25">
      <c r="A3" s="19"/>
    </row>
    <row r="4" spans="1:31" s="23" customFormat="1" ht="18.75" x14ac:dyDescent="0.25">
      <c r="A4" s="31"/>
      <c r="B4" s="32"/>
      <c r="C4" s="33" t="s">
        <v>223</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224</v>
      </c>
      <c r="B5" s="36"/>
      <c r="C5" s="37"/>
    </row>
    <row r="6" spans="1:31" ht="14.45" customHeight="1" x14ac:dyDescent="0.25">
      <c r="A6" s="38" t="s">
        <v>225</v>
      </c>
      <c r="B6" s="38"/>
      <c r="C6" s="39"/>
    </row>
    <row r="7" spans="1:31" ht="60" x14ac:dyDescent="0.25">
      <c r="A7" s="40"/>
      <c r="B7" s="41" t="s">
        <v>226</v>
      </c>
      <c r="C7" s="42" t="s">
        <v>227</v>
      </c>
    </row>
    <row r="8" spans="1:31" ht="14.45" customHeight="1" x14ac:dyDescent="0.25">
      <c r="A8" s="38" t="s">
        <v>228</v>
      </c>
      <c r="B8" s="38"/>
      <c r="C8" s="39"/>
    </row>
    <row r="9" spans="1:31" ht="23.25" customHeight="1" x14ac:dyDescent="0.25">
      <c r="A9" s="43"/>
      <c r="B9" s="41" t="s">
        <v>229</v>
      </c>
      <c r="C9" s="44" t="s">
        <v>230</v>
      </c>
    </row>
    <row r="10" spans="1:31" ht="14.45" customHeight="1" x14ac:dyDescent="0.25">
      <c r="A10" s="38" t="s">
        <v>231</v>
      </c>
      <c r="B10" s="38"/>
      <c r="C10" s="39"/>
    </row>
    <row r="11" spans="1:31" ht="23.25" customHeight="1" x14ac:dyDescent="0.25">
      <c r="A11" s="43"/>
      <c r="B11" s="41" t="s">
        <v>232</v>
      </c>
      <c r="C11" s="44" t="s">
        <v>233</v>
      </c>
    </row>
    <row r="12" spans="1:31" ht="14.45" customHeight="1" x14ac:dyDescent="0.25">
      <c r="A12" s="38" t="s">
        <v>234</v>
      </c>
      <c r="B12" s="38"/>
      <c r="C12" s="39"/>
    </row>
    <row r="13" spans="1:31" ht="30" x14ac:dyDescent="0.25">
      <c r="A13" s="40"/>
      <c r="B13" s="41" t="s">
        <v>235</v>
      </c>
      <c r="C13" s="42" t="s">
        <v>236</v>
      </c>
    </row>
    <row r="14" spans="1:31" ht="14.45" customHeight="1" x14ac:dyDescent="0.25">
      <c r="A14" s="38" t="s">
        <v>237</v>
      </c>
      <c r="B14" s="38"/>
      <c r="C14" s="39"/>
    </row>
    <row r="15" spans="1:31" ht="38.25" customHeight="1" x14ac:dyDescent="0.25">
      <c r="A15" s="40"/>
      <c r="B15" s="41" t="s">
        <v>238</v>
      </c>
      <c r="C15" s="44" t="s">
        <v>239</v>
      </c>
    </row>
    <row r="16" spans="1:31" ht="14.45" customHeight="1" x14ac:dyDescent="0.25">
      <c r="A16" s="38" t="s">
        <v>240</v>
      </c>
      <c r="B16" s="38"/>
      <c r="C16" s="39"/>
    </row>
    <row r="17" spans="1:3" ht="26.25" customHeight="1" x14ac:dyDescent="0.25">
      <c r="A17" s="40"/>
      <c r="B17" s="41" t="s">
        <v>241</v>
      </c>
      <c r="C17" s="44" t="s">
        <v>242</v>
      </c>
    </row>
    <row r="18" spans="1:3" ht="14.45" customHeight="1" x14ac:dyDescent="0.25">
      <c r="A18" s="38" t="s">
        <v>243</v>
      </c>
      <c r="B18" s="38"/>
      <c r="C18" s="39"/>
    </row>
    <row r="19" spans="1:3" ht="40.5" customHeight="1" x14ac:dyDescent="0.25">
      <c r="A19" s="40"/>
      <c r="B19" s="41" t="s">
        <v>244</v>
      </c>
      <c r="C19" s="42" t="s">
        <v>245</v>
      </c>
    </row>
    <row r="20" spans="1:3" ht="18.75" x14ac:dyDescent="0.25">
      <c r="A20" s="35" t="s">
        <v>246</v>
      </c>
      <c r="B20" s="36"/>
      <c r="C20" s="45"/>
    </row>
    <row r="21" spans="1:3" ht="14.45" customHeight="1" x14ac:dyDescent="0.25">
      <c r="A21" s="38" t="s">
        <v>247</v>
      </c>
      <c r="B21" s="38"/>
      <c r="C21" s="39"/>
    </row>
    <row r="22" spans="1:3" ht="42.75" customHeight="1" x14ac:dyDescent="0.25">
      <c r="A22" s="43"/>
      <c r="B22" s="41" t="s">
        <v>248</v>
      </c>
      <c r="C22" s="42" t="s">
        <v>249</v>
      </c>
    </row>
    <row r="23" spans="1:3" ht="14.45" customHeight="1" x14ac:dyDescent="0.25">
      <c r="A23" s="38" t="s">
        <v>250</v>
      </c>
      <c r="B23" s="38"/>
      <c r="C23" s="39"/>
    </row>
    <row r="24" spans="1:3" ht="30" x14ac:dyDescent="0.25">
      <c r="A24" s="40"/>
      <c r="B24" s="41" t="s">
        <v>251</v>
      </c>
      <c r="C24" s="44" t="s">
        <v>252</v>
      </c>
    </row>
    <row r="25" spans="1:3" ht="14.45" customHeight="1" x14ac:dyDescent="0.25">
      <c r="A25" s="38" t="s">
        <v>253</v>
      </c>
      <c r="B25" s="38"/>
      <c r="C25" s="39"/>
    </row>
    <row r="26" spans="1:3" ht="38.25" customHeight="1" x14ac:dyDescent="0.25">
      <c r="A26" s="40"/>
      <c r="B26" s="41" t="s">
        <v>254</v>
      </c>
      <c r="C26" s="44" t="s">
        <v>255</v>
      </c>
    </row>
    <row r="27" spans="1:3" ht="14.45" customHeight="1" x14ac:dyDescent="0.25">
      <c r="A27" s="38" t="s">
        <v>256</v>
      </c>
      <c r="B27" s="38"/>
      <c r="C27" s="39"/>
    </row>
    <row r="28" spans="1:3" ht="34.5" customHeight="1" x14ac:dyDescent="0.25">
      <c r="A28" s="40"/>
      <c r="B28" s="41" t="s">
        <v>257</v>
      </c>
      <c r="C28" s="44" t="s">
        <v>258</v>
      </c>
    </row>
    <row r="29" spans="1:3" x14ac:dyDescent="0.25">
      <c r="A29" s="38" t="s">
        <v>259</v>
      </c>
      <c r="B29" s="38"/>
      <c r="C29" s="39"/>
    </row>
    <row r="30" spans="1:3" ht="60" x14ac:dyDescent="0.25">
      <c r="A30" s="40"/>
      <c r="B30" s="41" t="s">
        <v>260</v>
      </c>
      <c r="C30" s="44" t="s">
        <v>261</v>
      </c>
    </row>
    <row r="31" spans="1:3" x14ac:dyDescent="0.25">
      <c r="A31" s="38" t="s">
        <v>262</v>
      </c>
      <c r="B31" s="38"/>
      <c r="C31" s="39"/>
    </row>
    <row r="32" spans="1:3" ht="30" x14ac:dyDescent="0.25">
      <c r="A32" s="40"/>
      <c r="B32" s="41" t="s">
        <v>263</v>
      </c>
      <c r="C32" s="44" t="s">
        <v>264</v>
      </c>
    </row>
    <row r="33" spans="1:3" x14ac:dyDescent="0.25">
      <c r="A33" s="38" t="s">
        <v>265</v>
      </c>
      <c r="B33" s="38"/>
      <c r="C33" s="39"/>
    </row>
    <row r="34" spans="1:3" ht="30" x14ac:dyDescent="0.25">
      <c r="A34" s="40"/>
      <c r="B34" s="41" t="s">
        <v>266</v>
      </c>
      <c r="C34" s="44" t="s">
        <v>267</v>
      </c>
    </row>
    <row r="35" spans="1:3" x14ac:dyDescent="0.25">
      <c r="A35" s="503" t="s">
        <v>268</v>
      </c>
      <c r="B35" s="504"/>
      <c r="C35" s="505"/>
    </row>
    <row r="36" spans="1:3" ht="60" x14ac:dyDescent="0.25">
      <c r="B36" s="41" t="s">
        <v>269</v>
      </c>
      <c r="C36" s="44" t="s">
        <v>270</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E36E00"/>
  </sheetPr>
  <dimension ref="A1:U413"/>
  <sheetViews>
    <sheetView zoomScale="73" zoomScaleNormal="75" workbookViewId="0"/>
  </sheetViews>
  <sheetFormatPr defaultColWidth="8.85546875" defaultRowHeight="15" outlineLevelRow="1" x14ac:dyDescent="0.25"/>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0"/>
  </cols>
  <sheetData>
    <row r="1" spans="1:13" ht="31.5" x14ac:dyDescent="0.25">
      <c r="A1" s="48" t="s">
        <v>271</v>
      </c>
      <c r="B1" s="48"/>
      <c r="C1" s="49"/>
      <c r="D1" s="49"/>
      <c r="E1" s="49"/>
      <c r="F1" s="156" t="s">
        <v>272</v>
      </c>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273</v>
      </c>
      <c r="C3" s="54" t="s">
        <v>453</v>
      </c>
      <c r="D3" s="52"/>
      <c r="E3" s="52"/>
      <c r="F3" s="49"/>
      <c r="G3" s="52"/>
      <c r="H3" s="49"/>
      <c r="L3" s="49"/>
      <c r="M3" s="49"/>
    </row>
    <row r="4" spans="1:13" ht="15.75" thickBot="1" x14ac:dyDescent="0.3">
      <c r="H4" s="49"/>
      <c r="L4" s="49"/>
      <c r="M4" s="49"/>
    </row>
    <row r="5" spans="1:13" ht="18.75" x14ac:dyDescent="0.25">
      <c r="A5" s="55"/>
      <c r="B5" s="56" t="s">
        <v>274</v>
      </c>
      <c r="C5" s="55"/>
      <c r="E5" s="57"/>
      <c r="F5" s="57"/>
      <c r="H5" s="49"/>
      <c r="L5" s="49"/>
      <c r="M5" s="49"/>
    </row>
    <row r="6" spans="1:13" x14ac:dyDescent="0.25">
      <c r="B6" s="59" t="s">
        <v>275</v>
      </c>
      <c r="C6" s="57"/>
      <c r="D6" s="57"/>
      <c r="H6" s="49"/>
      <c r="L6" s="49"/>
      <c r="M6" s="49"/>
    </row>
    <row r="7" spans="1:13" x14ac:dyDescent="0.25">
      <c r="B7" s="58" t="s">
        <v>276</v>
      </c>
      <c r="C7" s="57"/>
      <c r="D7" s="57"/>
      <c r="H7" s="49"/>
      <c r="L7" s="49"/>
      <c r="M7" s="49"/>
    </row>
    <row r="8" spans="1:13" x14ac:dyDescent="0.25">
      <c r="B8" s="58" t="s">
        <v>277</v>
      </c>
      <c r="C8" s="57"/>
      <c r="D8" s="57"/>
      <c r="F8" s="51" t="s">
        <v>278</v>
      </c>
      <c r="H8" s="49"/>
      <c r="L8" s="49"/>
      <c r="M8" s="49"/>
    </row>
    <row r="9" spans="1:13" x14ac:dyDescent="0.25">
      <c r="B9" s="59" t="s">
        <v>279</v>
      </c>
      <c r="H9" s="49"/>
      <c r="L9" s="49"/>
      <c r="M9" s="49"/>
    </row>
    <row r="10" spans="1:13" x14ac:dyDescent="0.25">
      <c r="B10" s="59" t="s">
        <v>280</v>
      </c>
      <c r="H10" s="49"/>
      <c r="L10" s="49"/>
      <c r="M10" s="49"/>
    </row>
    <row r="11" spans="1:13" ht="15.75" thickBot="1" x14ac:dyDescent="0.3">
      <c r="B11" s="60" t="s">
        <v>281</v>
      </c>
      <c r="H11" s="49"/>
      <c r="L11" s="49"/>
      <c r="M11" s="49"/>
    </row>
    <row r="12" spans="1:13" x14ac:dyDescent="0.25">
      <c r="B12" s="61"/>
      <c r="H12" s="49"/>
      <c r="L12" s="49"/>
      <c r="M12" s="49"/>
    </row>
    <row r="13" spans="1:13" ht="37.5" x14ac:dyDescent="0.25">
      <c r="A13" s="62" t="s">
        <v>282</v>
      </c>
      <c r="B13" s="62" t="s">
        <v>275</v>
      </c>
      <c r="C13" s="63"/>
      <c r="D13" s="63"/>
      <c r="E13" s="63"/>
      <c r="F13" s="63"/>
      <c r="G13" s="64"/>
      <c r="H13" s="49"/>
      <c r="L13" s="49"/>
      <c r="M13" s="49"/>
    </row>
    <row r="14" spans="1:13" x14ac:dyDescent="0.25">
      <c r="A14" s="51" t="s">
        <v>283</v>
      </c>
      <c r="B14" s="65" t="s">
        <v>284</v>
      </c>
      <c r="C14" s="51" t="s">
        <v>816</v>
      </c>
      <c r="E14" s="57"/>
      <c r="F14" s="57"/>
      <c r="H14" s="49"/>
      <c r="L14" s="49"/>
      <c r="M14" s="49"/>
    </row>
    <row r="15" spans="1:13" x14ac:dyDescent="0.25">
      <c r="A15" s="51" t="s">
        <v>286</v>
      </c>
      <c r="B15" s="65" t="s">
        <v>287</v>
      </c>
      <c r="C15" s="51" t="s">
        <v>1887</v>
      </c>
      <c r="E15" s="57"/>
      <c r="F15" s="57"/>
      <c r="H15" s="49"/>
      <c r="L15" s="49"/>
      <c r="M15" s="49"/>
    </row>
    <row r="16" spans="1:13" x14ac:dyDescent="0.25">
      <c r="A16" s="51" t="s">
        <v>288</v>
      </c>
      <c r="B16" s="65" t="s">
        <v>289</v>
      </c>
      <c r="C16" s="51" t="s">
        <v>1545</v>
      </c>
      <c r="E16" s="57"/>
      <c r="F16" s="57"/>
      <c r="H16" s="49"/>
      <c r="L16" s="49"/>
      <c r="M16" s="49"/>
    </row>
    <row r="17" spans="1:21" x14ac:dyDescent="0.25">
      <c r="A17" s="51" t="s">
        <v>290</v>
      </c>
      <c r="B17" s="65" t="s">
        <v>291</v>
      </c>
      <c r="C17" s="51" t="s">
        <v>1888</v>
      </c>
      <c r="E17" s="57"/>
      <c r="F17" s="57"/>
      <c r="H17" s="49"/>
      <c r="L17" s="49"/>
      <c r="M17" s="49"/>
    </row>
    <row r="18" spans="1:21" outlineLevel="1" x14ac:dyDescent="0.25">
      <c r="A18" s="51" t="s">
        <v>292</v>
      </c>
      <c r="B18" s="65" t="s">
        <v>293</v>
      </c>
      <c r="C18" s="480">
        <v>45930</v>
      </c>
      <c r="E18" s="57"/>
      <c r="F18" s="57"/>
      <c r="H18" s="49"/>
      <c r="L18" s="49"/>
      <c r="M18" s="49"/>
    </row>
    <row r="19" spans="1:21" hidden="1" outlineLevel="1" x14ac:dyDescent="0.25">
      <c r="A19" s="51" t="s">
        <v>294</v>
      </c>
      <c r="B19" s="65" t="s">
        <v>295</v>
      </c>
      <c r="C19" s="51" t="s">
        <v>285</v>
      </c>
      <c r="E19" s="57"/>
      <c r="F19" s="57"/>
      <c r="H19" s="49"/>
      <c r="L19" s="49"/>
      <c r="M19" s="49"/>
    </row>
    <row r="20" spans="1:21" hidden="1" outlineLevel="1" x14ac:dyDescent="0.25">
      <c r="A20" s="51" t="s">
        <v>296</v>
      </c>
      <c r="B20" s="66" t="s">
        <v>297</v>
      </c>
      <c r="E20" s="57"/>
      <c r="F20" s="57"/>
      <c r="H20" s="49"/>
      <c r="L20" s="49"/>
      <c r="M20" s="49"/>
    </row>
    <row r="21" spans="1:21" hidden="1" outlineLevel="1" x14ac:dyDescent="0.25">
      <c r="A21" s="51" t="s">
        <v>298</v>
      </c>
      <c r="B21" s="66" t="s">
        <v>299</v>
      </c>
      <c r="E21" s="57"/>
      <c r="F21" s="57"/>
      <c r="H21" s="49"/>
      <c r="L21" s="49"/>
      <c r="M21" s="49"/>
    </row>
    <row r="22" spans="1:21" hidden="1" outlineLevel="1" x14ac:dyDescent="0.25">
      <c r="A22" s="51" t="s">
        <v>300</v>
      </c>
      <c r="B22" s="66"/>
      <c r="E22" s="57"/>
      <c r="F22" s="57"/>
      <c r="H22" s="49"/>
      <c r="L22" s="49"/>
      <c r="M22" s="49"/>
    </row>
    <row r="23" spans="1:21" hidden="1" outlineLevel="1" x14ac:dyDescent="0.25">
      <c r="A23" s="51" t="s">
        <v>301</v>
      </c>
      <c r="B23" s="66"/>
      <c r="E23" s="57"/>
      <c r="F23" s="57"/>
      <c r="H23" s="49"/>
      <c r="L23" s="49"/>
      <c r="M23" s="49"/>
    </row>
    <row r="24" spans="1:21" hidden="1" outlineLevel="1" x14ac:dyDescent="0.25">
      <c r="A24" s="51" t="s">
        <v>302</v>
      </c>
      <c r="B24" s="66"/>
      <c r="E24" s="57"/>
      <c r="F24" s="57"/>
      <c r="H24" s="49"/>
      <c r="L24" s="49"/>
      <c r="M24" s="49"/>
    </row>
    <row r="25" spans="1:21" hidden="1" outlineLevel="1" x14ac:dyDescent="0.25">
      <c r="A25" s="51" t="s">
        <v>303</v>
      </c>
      <c r="B25" s="66"/>
      <c r="E25" s="57"/>
      <c r="F25" s="57"/>
      <c r="H25" s="49"/>
      <c r="L25" s="49"/>
      <c r="M25" s="49"/>
    </row>
    <row r="26" spans="1:21" ht="18.75" x14ac:dyDescent="0.25">
      <c r="A26" s="63"/>
      <c r="B26" s="62" t="s">
        <v>276</v>
      </c>
      <c r="C26" s="63"/>
      <c r="D26" s="63"/>
      <c r="E26" s="63"/>
      <c r="F26" s="63"/>
      <c r="G26" s="64"/>
      <c r="H26" s="49"/>
      <c r="L26" s="49"/>
      <c r="M26" s="49"/>
    </row>
    <row r="27" spans="1:21" x14ac:dyDescent="0.25">
      <c r="A27" s="51" t="s">
        <v>304</v>
      </c>
      <c r="B27" s="67" t="s">
        <v>305</v>
      </c>
      <c r="C27" s="51" t="s">
        <v>308</v>
      </c>
      <c r="D27" s="68"/>
      <c r="E27" s="68"/>
      <c r="F27" s="68"/>
      <c r="H27" s="49"/>
      <c r="L27" s="49"/>
      <c r="M27" s="49"/>
    </row>
    <row r="28" spans="1:21" x14ac:dyDescent="0.25">
      <c r="A28" s="51" t="s">
        <v>306</v>
      </c>
      <c r="B28" s="143" t="s">
        <v>307</v>
      </c>
      <c r="C28" s="132" t="s">
        <v>308</v>
      </c>
      <c r="D28" s="68"/>
      <c r="E28" s="68"/>
      <c r="F28" s="68"/>
      <c r="H28" s="49"/>
      <c r="L28" s="49"/>
      <c r="U28" s="68" t="s">
        <v>308</v>
      </c>
    </row>
    <row r="29" spans="1:21" x14ac:dyDescent="0.25">
      <c r="A29" s="51" t="s">
        <v>309</v>
      </c>
      <c r="B29" s="67" t="s">
        <v>310</v>
      </c>
      <c r="C29" s="51" t="s">
        <v>311</v>
      </c>
      <c r="E29" s="68"/>
      <c r="F29" s="68"/>
      <c r="H29" s="49"/>
      <c r="L29" s="49"/>
      <c r="U29" s="51" t="s">
        <v>311</v>
      </c>
    </row>
    <row r="30" spans="1:21" ht="75" outlineLevel="1" x14ac:dyDescent="0.25">
      <c r="A30" s="51" t="s">
        <v>312</v>
      </c>
      <c r="B30" s="67" t="s">
        <v>313</v>
      </c>
      <c r="C30" s="51" t="s">
        <v>1889</v>
      </c>
      <c r="E30" s="68"/>
      <c r="F30" s="68"/>
      <c r="H30" s="49"/>
      <c r="L30" s="49"/>
      <c r="U30" s="132" t="s">
        <v>314</v>
      </c>
    </row>
    <row r="31" spans="1:21" hidden="1" outlineLevel="1" x14ac:dyDescent="0.25">
      <c r="A31" s="51" t="s">
        <v>315</v>
      </c>
      <c r="B31" s="67"/>
      <c r="E31" s="68"/>
      <c r="F31" s="68"/>
      <c r="H31" s="49"/>
      <c r="L31" s="49"/>
      <c r="M31" s="49"/>
    </row>
    <row r="32" spans="1:21" hidden="1" outlineLevel="1" x14ac:dyDescent="0.25">
      <c r="A32" s="51" t="s">
        <v>316</v>
      </c>
      <c r="B32" s="67"/>
      <c r="E32" s="68"/>
      <c r="F32" s="68"/>
      <c r="H32" s="49"/>
      <c r="L32" s="49"/>
      <c r="M32" s="49"/>
    </row>
    <row r="33" spans="1:14" hidden="1" outlineLevel="1" x14ac:dyDescent="0.25">
      <c r="A33" s="51" t="s">
        <v>317</v>
      </c>
      <c r="B33" s="67"/>
      <c r="E33" s="68"/>
      <c r="F33" s="68"/>
      <c r="H33" s="49"/>
      <c r="L33" s="49"/>
      <c r="M33" s="49"/>
    </row>
    <row r="34" spans="1:14" hidden="1" outlineLevel="1" x14ac:dyDescent="0.25">
      <c r="A34" s="51" t="s">
        <v>318</v>
      </c>
      <c r="B34" s="67"/>
      <c r="E34" s="68"/>
      <c r="F34" s="68"/>
      <c r="H34" s="49"/>
      <c r="L34" s="49"/>
      <c r="M34" s="49"/>
    </row>
    <row r="35" spans="1:14" hidden="1" outlineLevel="1" x14ac:dyDescent="0.25">
      <c r="A35" s="51" t="s">
        <v>319</v>
      </c>
      <c r="B35" s="69"/>
      <c r="E35" s="68"/>
      <c r="F35" s="68"/>
      <c r="H35" s="49"/>
      <c r="L35" s="49"/>
      <c r="M35" s="49"/>
    </row>
    <row r="36" spans="1:14" ht="18.75" x14ac:dyDescent="0.25">
      <c r="A36" s="62"/>
      <c r="B36" s="62" t="s">
        <v>277</v>
      </c>
      <c r="C36" s="62"/>
      <c r="D36" s="63"/>
      <c r="E36" s="63"/>
      <c r="F36" s="63"/>
      <c r="G36" s="64"/>
      <c r="H36" s="49"/>
      <c r="L36" s="49"/>
      <c r="M36" s="49"/>
    </row>
    <row r="37" spans="1:14" ht="15" customHeight="1" x14ac:dyDescent="0.25">
      <c r="A37" s="70"/>
      <c r="B37" s="71" t="s">
        <v>320</v>
      </c>
      <c r="C37" s="70" t="s">
        <v>321</v>
      </c>
      <c r="D37" s="72"/>
      <c r="E37" s="72"/>
      <c r="F37" s="72"/>
      <c r="G37" s="73"/>
      <c r="H37" s="49"/>
      <c r="L37" s="49"/>
      <c r="M37" s="49"/>
    </row>
    <row r="38" spans="1:14" x14ac:dyDescent="0.25">
      <c r="A38" s="51" t="s">
        <v>322</v>
      </c>
      <c r="B38" s="68" t="s">
        <v>323</v>
      </c>
      <c r="C38" s="118">
        <v>33448.243509053958</v>
      </c>
      <c r="F38" s="68"/>
      <c r="H38" s="49"/>
      <c r="L38" s="49"/>
      <c r="M38" s="49"/>
    </row>
    <row r="39" spans="1:14" x14ac:dyDescent="0.25">
      <c r="A39" s="51" t="s">
        <v>324</v>
      </c>
      <c r="B39" s="68" t="s">
        <v>325</v>
      </c>
      <c r="C39" s="118">
        <v>27316.729057979999</v>
      </c>
      <c r="F39" s="68"/>
      <c r="H39" s="49"/>
      <c r="L39" s="49"/>
      <c r="M39" s="49"/>
      <c r="N39" s="80"/>
    </row>
    <row r="40" spans="1:14" outlineLevel="1" x14ac:dyDescent="0.25">
      <c r="A40" s="51" t="s">
        <v>326</v>
      </c>
      <c r="B40" s="74" t="s">
        <v>327</v>
      </c>
      <c r="C40" s="118" t="s">
        <v>1196</v>
      </c>
      <c r="F40" s="68"/>
      <c r="H40" s="49"/>
      <c r="L40" s="49"/>
      <c r="M40" s="49"/>
      <c r="N40" s="80"/>
    </row>
    <row r="41" spans="1:14" outlineLevel="1" x14ac:dyDescent="0.25">
      <c r="A41" s="51" t="s">
        <v>328</v>
      </c>
      <c r="B41" s="74" t="s">
        <v>329</v>
      </c>
      <c r="C41" s="118">
        <v>27106.878517766396</v>
      </c>
      <c r="F41" s="68"/>
      <c r="H41" s="49"/>
      <c r="L41" s="49"/>
      <c r="M41" s="49"/>
      <c r="N41" s="80"/>
    </row>
    <row r="42" spans="1:14" hidden="1" outlineLevel="1" x14ac:dyDescent="0.25">
      <c r="A42" s="51" t="s">
        <v>330</v>
      </c>
      <c r="B42" s="74"/>
      <c r="C42" s="118"/>
      <c r="F42" s="68"/>
      <c r="H42" s="49"/>
      <c r="L42" s="49"/>
      <c r="M42" s="49"/>
      <c r="N42" s="80"/>
    </row>
    <row r="43" spans="1:14" hidden="1" outlineLevel="1" x14ac:dyDescent="0.25">
      <c r="A43" s="49" t="s">
        <v>331</v>
      </c>
      <c r="B43" s="68"/>
      <c r="F43" s="68"/>
      <c r="H43" s="49"/>
      <c r="L43" s="49"/>
      <c r="M43" s="49"/>
      <c r="N43" s="80"/>
    </row>
    <row r="44" spans="1:14" ht="15" customHeight="1" x14ac:dyDescent="0.25">
      <c r="A44" s="70"/>
      <c r="B44" s="70" t="s">
        <v>332</v>
      </c>
      <c r="C44" s="70" t="s">
        <v>333</v>
      </c>
      <c r="D44" s="70" t="s">
        <v>334</v>
      </c>
      <c r="E44" s="70"/>
      <c r="F44" s="70" t="s">
        <v>335</v>
      </c>
      <c r="G44" s="70" t="s">
        <v>336</v>
      </c>
      <c r="I44" s="49"/>
      <c r="J44" s="49"/>
      <c r="K44" s="80"/>
      <c r="L44" s="80"/>
      <c r="M44" s="80"/>
      <c r="N44" s="80"/>
    </row>
    <row r="45" spans="1:14" x14ac:dyDescent="0.25">
      <c r="A45" s="51" t="s">
        <v>337</v>
      </c>
      <c r="B45" s="68" t="s">
        <v>338</v>
      </c>
      <c r="C45" s="116">
        <v>0.08</v>
      </c>
      <c r="D45" s="116">
        <f>IF(OR(C38="[For completion]",C39="[For completion]"),"Please complete G.3.1.1 and G.3.1.2",(C38/C39-1-MAX(C45,F45)))</f>
        <v>8.6847352960944396E-2</v>
      </c>
      <c r="E45" s="116"/>
      <c r="F45" s="116">
        <v>0.1376127</v>
      </c>
      <c r="G45" s="51">
        <v>0.2244600529609444</v>
      </c>
      <c r="H45" s="49"/>
      <c r="L45" s="49"/>
      <c r="M45" s="49"/>
      <c r="N45" s="80"/>
    </row>
    <row r="46" spans="1:14" hidden="1" outlineLevel="1" x14ac:dyDescent="0.25">
      <c r="C46" s="116"/>
      <c r="D46" s="116"/>
      <c r="E46" s="116"/>
      <c r="F46" s="116"/>
      <c r="G46" s="86"/>
      <c r="H46" s="49"/>
      <c r="L46" s="49"/>
      <c r="M46" s="49"/>
      <c r="N46" s="80"/>
    </row>
    <row r="47" spans="1:14" hidden="1" outlineLevel="1" x14ac:dyDescent="0.25">
      <c r="A47" s="152" t="s">
        <v>339</v>
      </c>
      <c r="B47" s="152" t="s">
        <v>340</v>
      </c>
      <c r="C47" s="158">
        <f>IF(OR(C38="[For completion]",C39="[For completion]"),"", C38-C39)</f>
        <v>6131.5144510739592</v>
      </c>
      <c r="D47" s="116"/>
      <c r="E47" s="116"/>
      <c r="F47" s="116"/>
      <c r="G47" s="86"/>
      <c r="H47" s="49"/>
      <c r="L47" s="49"/>
      <c r="M47" s="49"/>
      <c r="N47" s="80"/>
    </row>
    <row r="48" spans="1:14" hidden="1" outlineLevel="1" x14ac:dyDescent="0.25">
      <c r="A48" s="51" t="s">
        <v>341</v>
      </c>
      <c r="C48" s="86"/>
      <c r="D48" s="86"/>
      <c r="E48" s="86"/>
      <c r="F48" s="86"/>
      <c r="G48" s="86"/>
      <c r="H48" s="49"/>
      <c r="L48" s="49"/>
      <c r="M48" s="49"/>
      <c r="N48" s="80"/>
    </row>
    <row r="49" spans="1:14" hidden="1" outlineLevel="1" x14ac:dyDescent="0.25">
      <c r="A49" s="51" t="s">
        <v>342</v>
      </c>
      <c r="B49" s="66" t="s">
        <v>343</v>
      </c>
      <c r="C49" s="86"/>
      <c r="D49" s="86"/>
      <c r="E49" s="86"/>
      <c r="F49" s="86"/>
      <c r="G49" s="86"/>
      <c r="H49" s="49"/>
      <c r="L49" s="49"/>
      <c r="M49" s="49"/>
      <c r="N49" s="80"/>
    </row>
    <row r="50" spans="1:14" hidden="1" outlineLevel="1" x14ac:dyDescent="0.25">
      <c r="A50" s="51" t="s">
        <v>344</v>
      </c>
      <c r="B50" s="66" t="s">
        <v>345</v>
      </c>
      <c r="C50" s="86"/>
      <c r="D50" s="86"/>
      <c r="E50" s="86"/>
      <c r="F50" s="86"/>
      <c r="G50" s="86"/>
      <c r="H50" s="49"/>
      <c r="L50" s="49"/>
      <c r="M50" s="49"/>
      <c r="N50" s="80"/>
    </row>
    <row r="51" spans="1:14" hidden="1" outlineLevel="1" x14ac:dyDescent="0.25">
      <c r="A51" s="51" t="s">
        <v>346</v>
      </c>
      <c r="B51" s="66"/>
      <c r="C51" s="86"/>
      <c r="D51" s="86"/>
      <c r="E51" s="86"/>
      <c r="F51" s="86"/>
      <c r="G51" s="86"/>
      <c r="H51" s="49"/>
      <c r="L51" s="49"/>
      <c r="M51" s="49"/>
      <c r="N51" s="80"/>
    </row>
    <row r="52" spans="1:14" ht="15" customHeight="1" collapsed="1" x14ac:dyDescent="0.25">
      <c r="A52" s="70"/>
      <c r="B52" s="71" t="s">
        <v>347</v>
      </c>
      <c r="C52" s="70" t="s">
        <v>321</v>
      </c>
      <c r="D52" s="70"/>
      <c r="E52" s="72"/>
      <c r="F52" s="73" t="s">
        <v>348</v>
      </c>
      <c r="G52" s="73"/>
      <c r="H52" s="49"/>
      <c r="L52" s="49"/>
      <c r="M52" s="49"/>
      <c r="N52" s="80"/>
    </row>
    <row r="53" spans="1:14" hidden="1" x14ac:dyDescent="0.25">
      <c r="A53" s="51" t="s">
        <v>349</v>
      </c>
      <c r="B53" s="68" t="s">
        <v>350</v>
      </c>
      <c r="C53" s="118" t="s">
        <v>285</v>
      </c>
      <c r="E53" s="75"/>
      <c r="F53" s="124" t="str">
        <f>IF($C$58=0,"",IF(C53="[for completion]","",C53/$C$58))</f>
        <v/>
      </c>
      <c r="G53" s="76"/>
      <c r="H53" s="49"/>
      <c r="L53" s="49"/>
      <c r="M53" s="49"/>
      <c r="N53" s="80"/>
    </row>
    <row r="54" spans="1:14" hidden="1" x14ac:dyDescent="0.25">
      <c r="A54" s="51" t="s">
        <v>351</v>
      </c>
      <c r="B54" s="68" t="s">
        <v>352</v>
      </c>
      <c r="C54" s="118" t="s">
        <v>285</v>
      </c>
      <c r="E54" s="75"/>
      <c r="F54" s="124" t="str">
        <f>IF($C$58=0,"",IF(C54="[for completion]","",C54/$C$58))</f>
        <v/>
      </c>
      <c r="G54" s="76"/>
      <c r="H54" s="49"/>
      <c r="L54" s="49"/>
      <c r="M54" s="49"/>
      <c r="N54" s="80"/>
    </row>
    <row r="55" spans="1:14" x14ac:dyDescent="0.25">
      <c r="A55" s="51" t="s">
        <v>353</v>
      </c>
      <c r="B55" s="68" t="s">
        <v>354</v>
      </c>
      <c r="C55" s="118">
        <v>15497.386980479459</v>
      </c>
      <c r="E55" s="75"/>
      <c r="F55" s="124">
        <f>IF($C$58=0,"",IF(C55="[for completion]","",C55/$C$58))</f>
        <v>0.46332438880638199</v>
      </c>
      <c r="G55" s="76"/>
      <c r="H55" s="49"/>
      <c r="L55" s="49"/>
      <c r="M55" s="49"/>
      <c r="N55" s="80"/>
    </row>
    <row r="56" spans="1:14" x14ac:dyDescent="0.25">
      <c r="A56" s="51" t="s">
        <v>355</v>
      </c>
      <c r="B56" s="68" t="s">
        <v>356</v>
      </c>
      <c r="C56" s="118">
        <v>11648.089305243882</v>
      </c>
      <c r="E56" s="75"/>
      <c r="F56" s="124">
        <f>IF($C$58=0,"",IF(C56="[for completion]","",C56/$C$58))</f>
        <v>0.34824218204734464</v>
      </c>
      <c r="G56" s="76"/>
      <c r="H56" s="49"/>
      <c r="L56" s="49"/>
      <c r="M56" s="49"/>
      <c r="N56" s="80"/>
    </row>
    <row r="57" spans="1:14" x14ac:dyDescent="0.25">
      <c r="A57" s="51" t="s">
        <v>357</v>
      </c>
      <c r="B57" s="51" t="s">
        <v>358</v>
      </c>
      <c r="C57" s="118">
        <v>6302.7672233306121</v>
      </c>
      <c r="E57" s="75"/>
      <c r="F57" s="124">
        <f>IF($C$58=0,"",IF(C57="[for completion]","",C57/$C$58))</f>
        <v>0.18843342914627323</v>
      </c>
      <c r="G57" s="76"/>
      <c r="H57" s="49"/>
      <c r="L57" s="49"/>
      <c r="M57" s="49"/>
      <c r="N57" s="80"/>
    </row>
    <row r="58" spans="1:14" x14ac:dyDescent="0.25">
      <c r="A58" s="51" t="s">
        <v>359</v>
      </c>
      <c r="B58" s="77" t="s">
        <v>360</v>
      </c>
      <c r="C58" s="120">
        <f>SUM(C53:C57)</f>
        <v>33448.243509053958</v>
      </c>
      <c r="D58" s="75"/>
      <c r="E58" s="75"/>
      <c r="F58" s="125">
        <f>SUM(F53:F57)</f>
        <v>0.99999999999999989</v>
      </c>
      <c r="G58" s="76"/>
      <c r="H58" s="49"/>
      <c r="L58" s="49"/>
      <c r="M58" s="49"/>
      <c r="N58" s="80"/>
    </row>
    <row r="59" spans="1:14" hidden="1" outlineLevel="1" x14ac:dyDescent="0.25">
      <c r="A59" s="51" t="s">
        <v>361</v>
      </c>
      <c r="B59" s="79" t="s">
        <v>362</v>
      </c>
      <c r="C59" s="118"/>
      <c r="E59" s="75"/>
      <c r="F59" s="124">
        <f t="shared" ref="F59:F64" si="0">IF($C$58=0,"",IF(C59="[for completion]","",C59/$C$58))</f>
        <v>0</v>
      </c>
      <c r="G59" s="76"/>
      <c r="H59" s="49"/>
      <c r="L59" s="49"/>
      <c r="M59" s="49"/>
      <c r="N59" s="80"/>
    </row>
    <row r="60" spans="1:14" hidden="1" outlineLevel="1" x14ac:dyDescent="0.25">
      <c r="A60" s="51" t="s">
        <v>363</v>
      </c>
      <c r="B60" s="79" t="s">
        <v>362</v>
      </c>
      <c r="C60" s="118"/>
      <c r="E60" s="75"/>
      <c r="F60" s="124">
        <f t="shared" si="0"/>
        <v>0</v>
      </c>
      <c r="G60" s="76"/>
      <c r="H60" s="49"/>
      <c r="L60" s="49"/>
      <c r="M60" s="49"/>
      <c r="N60" s="80"/>
    </row>
    <row r="61" spans="1:14" hidden="1" outlineLevel="1" x14ac:dyDescent="0.25">
      <c r="A61" s="51" t="s">
        <v>364</v>
      </c>
      <c r="B61" s="79" t="s">
        <v>362</v>
      </c>
      <c r="C61" s="118"/>
      <c r="E61" s="75"/>
      <c r="F61" s="124">
        <f t="shared" si="0"/>
        <v>0</v>
      </c>
      <c r="G61" s="76"/>
      <c r="H61" s="49"/>
      <c r="L61" s="49"/>
      <c r="M61" s="49"/>
      <c r="N61" s="80"/>
    </row>
    <row r="62" spans="1:14" hidden="1" outlineLevel="1" x14ac:dyDescent="0.25">
      <c r="A62" s="51" t="s">
        <v>365</v>
      </c>
      <c r="B62" s="79" t="s">
        <v>362</v>
      </c>
      <c r="C62" s="118"/>
      <c r="E62" s="75"/>
      <c r="F62" s="124">
        <f t="shared" si="0"/>
        <v>0</v>
      </c>
      <c r="G62" s="76"/>
      <c r="H62" s="49"/>
      <c r="L62" s="49"/>
      <c r="M62" s="49"/>
      <c r="N62" s="80"/>
    </row>
    <row r="63" spans="1:14" hidden="1" outlineLevel="1" x14ac:dyDescent="0.25">
      <c r="A63" s="51" t="s">
        <v>366</v>
      </c>
      <c r="B63" s="79" t="s">
        <v>362</v>
      </c>
      <c r="C63" s="118"/>
      <c r="E63" s="75"/>
      <c r="F63" s="124">
        <f t="shared" si="0"/>
        <v>0</v>
      </c>
      <c r="G63" s="76"/>
      <c r="H63" s="49"/>
      <c r="L63" s="49"/>
      <c r="M63" s="49"/>
      <c r="N63" s="80"/>
    </row>
    <row r="64" spans="1:14" hidden="1" outlineLevel="1" x14ac:dyDescent="0.25">
      <c r="A64" s="51" t="s">
        <v>367</v>
      </c>
      <c r="B64" s="79" t="s">
        <v>362</v>
      </c>
      <c r="C64" s="121"/>
      <c r="D64" s="80"/>
      <c r="E64" s="80"/>
      <c r="F64" s="124">
        <f t="shared" si="0"/>
        <v>0</v>
      </c>
      <c r="G64" s="78"/>
      <c r="H64" s="49"/>
      <c r="L64" s="49"/>
      <c r="M64" s="49"/>
      <c r="N64" s="80"/>
    </row>
    <row r="65" spans="1:14" ht="15" customHeight="1" collapsed="1" x14ac:dyDescent="0.25">
      <c r="A65" s="70"/>
      <c r="B65" s="71" t="s">
        <v>368</v>
      </c>
      <c r="C65" s="112" t="s">
        <v>369</v>
      </c>
      <c r="D65" s="112" t="s">
        <v>370</v>
      </c>
      <c r="E65" s="72"/>
      <c r="F65" s="73" t="s">
        <v>371</v>
      </c>
      <c r="G65" s="73" t="s">
        <v>372</v>
      </c>
      <c r="H65" s="49"/>
      <c r="L65" s="49"/>
      <c r="M65" s="49"/>
      <c r="N65" s="80"/>
    </row>
    <row r="66" spans="1:14" x14ac:dyDescent="0.25">
      <c r="A66" s="51" t="s">
        <v>373</v>
      </c>
      <c r="B66" s="68" t="s">
        <v>374</v>
      </c>
      <c r="C66" s="122">
        <v>2.2960382677346041</v>
      </c>
      <c r="D66" s="122" t="s">
        <v>1196</v>
      </c>
      <c r="E66" s="65"/>
      <c r="F66" s="81"/>
      <c r="G66" s="82"/>
      <c r="H66" s="49"/>
      <c r="L66" s="49"/>
      <c r="M66" s="49"/>
      <c r="N66" s="80"/>
    </row>
    <row r="67" spans="1:14" x14ac:dyDescent="0.25">
      <c r="B67" s="68"/>
      <c r="E67" s="65"/>
      <c r="F67" s="81"/>
      <c r="G67" s="82"/>
      <c r="H67" s="49"/>
      <c r="L67" s="49"/>
      <c r="M67" s="49"/>
      <c r="N67" s="80"/>
    </row>
    <row r="68" spans="1:14" x14ac:dyDescent="0.25">
      <c r="B68" s="68" t="s">
        <v>375</v>
      </c>
      <c r="C68" s="65"/>
      <c r="D68" s="65"/>
      <c r="E68" s="65"/>
      <c r="F68" s="82"/>
      <c r="G68" s="82"/>
      <c r="H68" s="49"/>
      <c r="L68" s="49"/>
      <c r="M68" s="49"/>
      <c r="N68" s="80"/>
    </row>
    <row r="69" spans="1:14" x14ac:dyDescent="0.25">
      <c r="B69" s="68" t="s">
        <v>376</v>
      </c>
      <c r="E69" s="65"/>
      <c r="F69" s="82"/>
      <c r="G69" s="82"/>
      <c r="H69" s="49"/>
      <c r="L69" s="49"/>
      <c r="M69" s="49"/>
      <c r="N69" s="80"/>
    </row>
    <row r="70" spans="1:14" x14ac:dyDescent="0.25">
      <c r="A70" s="51" t="s">
        <v>377</v>
      </c>
      <c r="B70" s="47" t="s">
        <v>378</v>
      </c>
      <c r="C70" s="118">
        <v>9730.7712975510567</v>
      </c>
      <c r="D70" s="118" t="s">
        <v>1196</v>
      </c>
      <c r="E70" s="47"/>
      <c r="F70" s="124">
        <f t="shared" ref="F70:F76" si="1">IF($C$77=0,"",IF(C70="[for completion]","",C70/$C$77))</f>
        <v>0.29092024802190397</v>
      </c>
      <c r="G70" s="124" t="str">
        <f>IF($D$77=0,"",IF(D70="[Mark as ND1 if not relevant]","",D70/$D$77))</f>
        <v/>
      </c>
      <c r="H70" s="49"/>
      <c r="L70" s="49"/>
      <c r="M70" s="49"/>
      <c r="N70" s="80"/>
    </row>
    <row r="71" spans="1:14" x14ac:dyDescent="0.25">
      <c r="A71" s="51" t="s">
        <v>379</v>
      </c>
      <c r="B71" s="47" t="s">
        <v>380</v>
      </c>
      <c r="C71" s="118">
        <v>7333.1373284801812</v>
      </c>
      <c r="D71" s="118" t="s">
        <v>1196</v>
      </c>
      <c r="E71" s="47"/>
      <c r="F71" s="124">
        <f t="shared" si="1"/>
        <v>0.21923833837478421</v>
      </c>
      <c r="G71" s="124" t="str">
        <f t="shared" ref="G71:G76" si="2">IF($D$77=0,"",IF(D71="[Mark as ND1 if not relevant]","",D71/$D$77))</f>
        <v/>
      </c>
      <c r="H71" s="49"/>
      <c r="L71" s="49"/>
      <c r="M71" s="49"/>
      <c r="N71" s="80"/>
    </row>
    <row r="72" spans="1:14" x14ac:dyDescent="0.25">
      <c r="A72" s="51" t="s">
        <v>381</v>
      </c>
      <c r="B72" s="47" t="s">
        <v>382</v>
      </c>
      <c r="C72" s="118">
        <v>4388.7092889859869</v>
      </c>
      <c r="D72" s="118" t="s">
        <v>1196</v>
      </c>
      <c r="E72" s="47"/>
      <c r="F72" s="124">
        <f t="shared" si="1"/>
        <v>0.13120896132551799</v>
      </c>
      <c r="G72" s="124" t="str">
        <f t="shared" si="2"/>
        <v/>
      </c>
      <c r="H72" s="49"/>
      <c r="L72" s="49"/>
      <c r="M72" s="49"/>
      <c r="N72" s="80"/>
    </row>
    <row r="73" spans="1:14" x14ac:dyDescent="0.25">
      <c r="A73" s="51" t="s">
        <v>383</v>
      </c>
      <c r="B73" s="47" t="s">
        <v>384</v>
      </c>
      <c r="C73" s="118">
        <v>6524.2032697377335</v>
      </c>
      <c r="D73" s="118" t="s">
        <v>1196</v>
      </c>
      <c r="E73" s="47"/>
      <c r="F73" s="124">
        <f t="shared" si="1"/>
        <v>0.1950536884835731</v>
      </c>
      <c r="G73" s="124" t="str">
        <f t="shared" si="2"/>
        <v/>
      </c>
      <c r="H73" s="49"/>
      <c r="L73" s="49"/>
      <c r="M73" s="49"/>
      <c r="N73" s="80"/>
    </row>
    <row r="74" spans="1:14" x14ac:dyDescent="0.25">
      <c r="A74" s="51" t="s">
        <v>385</v>
      </c>
      <c r="B74" s="47" t="s">
        <v>386</v>
      </c>
      <c r="C74" s="118">
        <v>3594.572353092251</v>
      </c>
      <c r="D74" s="118" t="s">
        <v>1196</v>
      </c>
      <c r="E74" s="47"/>
      <c r="F74" s="124">
        <f t="shared" si="1"/>
        <v>0.10746670007108855</v>
      </c>
      <c r="G74" s="124" t="str">
        <f t="shared" si="2"/>
        <v/>
      </c>
      <c r="H74" s="49"/>
      <c r="L74" s="49"/>
      <c r="M74" s="49"/>
      <c r="N74" s="80"/>
    </row>
    <row r="75" spans="1:14" x14ac:dyDescent="0.25">
      <c r="A75" s="51" t="s">
        <v>387</v>
      </c>
      <c r="B75" s="47" t="s">
        <v>388</v>
      </c>
      <c r="C75" s="118">
        <v>1876.8499712068849</v>
      </c>
      <c r="D75" s="118" t="s">
        <v>1196</v>
      </c>
      <c r="E75" s="47"/>
      <c r="F75" s="124">
        <f t="shared" si="1"/>
        <v>5.6112063723132155E-2</v>
      </c>
      <c r="G75" s="124" t="str">
        <f t="shared" si="2"/>
        <v/>
      </c>
      <c r="H75" s="49"/>
      <c r="L75" s="49"/>
      <c r="M75" s="49"/>
      <c r="N75" s="80"/>
    </row>
    <row r="76" spans="1:14" x14ac:dyDescent="0.25">
      <c r="A76" s="51" t="s">
        <v>389</v>
      </c>
      <c r="B76" s="47" t="s">
        <v>390</v>
      </c>
      <c r="C76" s="118">
        <v>0</v>
      </c>
      <c r="D76" s="118" t="s">
        <v>1196</v>
      </c>
      <c r="E76" s="47"/>
      <c r="F76" s="124">
        <f t="shared" si="1"/>
        <v>0</v>
      </c>
      <c r="G76" s="124" t="str">
        <f t="shared" si="2"/>
        <v/>
      </c>
      <c r="H76" s="49"/>
      <c r="L76" s="49"/>
      <c r="M76" s="49"/>
      <c r="N76" s="80"/>
    </row>
    <row r="77" spans="1:14" x14ac:dyDescent="0.25">
      <c r="A77" s="51" t="s">
        <v>391</v>
      </c>
      <c r="B77" s="83" t="s">
        <v>360</v>
      </c>
      <c r="C77" s="120">
        <f>SUM(C70:C76)</f>
        <v>33448.243509054097</v>
      </c>
      <c r="D77" s="120">
        <f>SUM(D70:D76)</f>
        <v>0</v>
      </c>
      <c r="E77" s="68"/>
      <c r="F77" s="125">
        <f>SUM(F70:F76)</f>
        <v>0.99999999999999989</v>
      </c>
      <c r="G77" s="125">
        <f>SUM(G70:G76)</f>
        <v>0</v>
      </c>
      <c r="H77" s="49"/>
      <c r="L77" s="49"/>
      <c r="M77" s="49"/>
      <c r="N77" s="80"/>
    </row>
    <row r="78" spans="1:14" hidden="1" outlineLevel="1" x14ac:dyDescent="0.25">
      <c r="A78" s="51" t="s">
        <v>392</v>
      </c>
      <c r="B78" s="84" t="s">
        <v>393</v>
      </c>
      <c r="C78" s="120"/>
      <c r="D78" s="120"/>
      <c r="E78" s="68"/>
      <c r="F78" s="124">
        <f>IF($C$77=0,"",IF(C78="[for completion]","",C78/$C$77))</f>
        <v>0</v>
      </c>
      <c r="G78" s="124" t="str">
        <f t="shared" ref="G78:G87" si="3">IF($D$77=0,"",IF(D78="[for completion]","",D78/$D$77))</f>
        <v/>
      </c>
      <c r="H78" s="49"/>
      <c r="L78" s="49"/>
      <c r="M78" s="49"/>
      <c r="N78" s="80"/>
    </row>
    <row r="79" spans="1:14" hidden="1" outlineLevel="1" x14ac:dyDescent="0.25">
      <c r="A79" s="51" t="s">
        <v>394</v>
      </c>
      <c r="B79" s="84" t="s">
        <v>395</v>
      </c>
      <c r="C79" s="120"/>
      <c r="D79" s="120"/>
      <c r="E79" s="68"/>
      <c r="F79" s="124">
        <f t="shared" ref="F79:F87" si="4">IF($C$77=0,"",IF(C79="[for completion]","",C79/$C$77))</f>
        <v>0</v>
      </c>
      <c r="G79" s="124" t="str">
        <f t="shared" si="3"/>
        <v/>
      </c>
      <c r="H79" s="49"/>
      <c r="L79" s="49"/>
      <c r="M79" s="49"/>
      <c r="N79" s="80"/>
    </row>
    <row r="80" spans="1:14" hidden="1" outlineLevel="1" x14ac:dyDescent="0.25">
      <c r="A80" s="51" t="s">
        <v>396</v>
      </c>
      <c r="B80" s="84" t="s">
        <v>397</v>
      </c>
      <c r="C80" s="120"/>
      <c r="D80" s="120"/>
      <c r="E80" s="68"/>
      <c r="F80" s="124">
        <f t="shared" si="4"/>
        <v>0</v>
      </c>
      <c r="G80" s="124" t="str">
        <f t="shared" si="3"/>
        <v/>
      </c>
      <c r="H80" s="49"/>
      <c r="L80" s="49"/>
      <c r="M80" s="49"/>
      <c r="N80" s="80"/>
    </row>
    <row r="81" spans="1:14" hidden="1" outlineLevel="1" x14ac:dyDescent="0.25">
      <c r="A81" s="51" t="s">
        <v>398</v>
      </c>
      <c r="B81" s="84" t="s">
        <v>399</v>
      </c>
      <c r="C81" s="120"/>
      <c r="D81" s="120"/>
      <c r="E81" s="68"/>
      <c r="F81" s="124">
        <f t="shared" si="4"/>
        <v>0</v>
      </c>
      <c r="G81" s="124" t="str">
        <f t="shared" si="3"/>
        <v/>
      </c>
      <c r="H81" s="49"/>
      <c r="L81" s="49"/>
      <c r="M81" s="49"/>
      <c r="N81" s="80"/>
    </row>
    <row r="82" spans="1:14" hidden="1" outlineLevel="1" x14ac:dyDescent="0.25">
      <c r="A82" s="51" t="s">
        <v>400</v>
      </c>
      <c r="B82" s="84" t="s">
        <v>401</v>
      </c>
      <c r="C82" s="120"/>
      <c r="D82" s="120"/>
      <c r="E82" s="68"/>
      <c r="F82" s="124">
        <f t="shared" si="4"/>
        <v>0</v>
      </c>
      <c r="G82" s="124" t="str">
        <f t="shared" si="3"/>
        <v/>
      </c>
      <c r="H82" s="49"/>
      <c r="L82" s="49"/>
      <c r="M82" s="49"/>
      <c r="N82" s="80"/>
    </row>
    <row r="83" spans="1:14" hidden="1" outlineLevel="1" x14ac:dyDescent="0.25">
      <c r="A83" s="51" t="s">
        <v>402</v>
      </c>
      <c r="B83" s="84"/>
      <c r="C83" s="75"/>
      <c r="D83" s="75"/>
      <c r="E83" s="68"/>
      <c r="F83" s="76"/>
      <c r="G83" s="76"/>
      <c r="H83" s="49"/>
      <c r="L83" s="49"/>
      <c r="M83" s="49"/>
      <c r="N83" s="80"/>
    </row>
    <row r="84" spans="1:14" hidden="1" outlineLevel="1" x14ac:dyDescent="0.25">
      <c r="A84" s="51" t="s">
        <v>403</v>
      </c>
      <c r="B84" s="84"/>
      <c r="C84" s="75"/>
      <c r="D84" s="75"/>
      <c r="E84" s="68"/>
      <c r="F84" s="76"/>
      <c r="G84" s="76"/>
      <c r="H84" s="49"/>
      <c r="L84" s="49"/>
      <c r="M84" s="49"/>
      <c r="N84" s="80"/>
    </row>
    <row r="85" spans="1:14" hidden="1" outlineLevel="1" x14ac:dyDescent="0.25">
      <c r="A85" s="51" t="s">
        <v>404</v>
      </c>
      <c r="B85" s="84"/>
      <c r="C85" s="75"/>
      <c r="D85" s="75"/>
      <c r="E85" s="68"/>
      <c r="F85" s="76"/>
      <c r="G85" s="76"/>
      <c r="H85" s="49"/>
      <c r="L85" s="49"/>
      <c r="M85" s="49"/>
      <c r="N85" s="80"/>
    </row>
    <row r="86" spans="1:14" hidden="1" outlineLevel="1" x14ac:dyDescent="0.25">
      <c r="A86" s="51" t="s">
        <v>405</v>
      </c>
      <c r="B86" s="83"/>
      <c r="C86" s="75"/>
      <c r="D86" s="75"/>
      <c r="E86" s="68"/>
      <c r="F86" s="76">
        <f t="shared" si="4"/>
        <v>0</v>
      </c>
      <c r="G86" s="76" t="str">
        <f t="shared" si="3"/>
        <v/>
      </c>
      <c r="H86" s="49"/>
      <c r="L86" s="49"/>
      <c r="M86" s="49"/>
      <c r="N86" s="80"/>
    </row>
    <row r="87" spans="1:14" hidden="1" outlineLevel="1" x14ac:dyDescent="0.25">
      <c r="A87" s="51" t="s">
        <v>406</v>
      </c>
      <c r="B87" s="84"/>
      <c r="C87" s="75"/>
      <c r="D87" s="75"/>
      <c r="E87" s="68"/>
      <c r="F87" s="76">
        <f t="shared" si="4"/>
        <v>0</v>
      </c>
      <c r="G87" s="76" t="str">
        <f t="shared" si="3"/>
        <v/>
      </c>
      <c r="H87" s="49"/>
      <c r="L87" s="49"/>
      <c r="M87" s="49"/>
      <c r="N87" s="80"/>
    </row>
    <row r="88" spans="1:14" ht="15" customHeight="1" collapsed="1" x14ac:dyDescent="0.25">
      <c r="A88" s="70"/>
      <c r="B88" s="71" t="s">
        <v>407</v>
      </c>
      <c r="C88" s="112" t="s">
        <v>408</v>
      </c>
      <c r="D88" s="112" t="s">
        <v>409</v>
      </c>
      <c r="E88" s="72"/>
      <c r="F88" s="73" t="s">
        <v>410</v>
      </c>
      <c r="G88" s="70" t="s">
        <v>411</v>
      </c>
      <c r="H88" s="49"/>
      <c r="L88" s="49"/>
      <c r="M88" s="49"/>
      <c r="N88" s="80"/>
    </row>
    <row r="89" spans="1:14" x14ac:dyDescent="0.25">
      <c r="A89" s="51" t="s">
        <v>412</v>
      </c>
      <c r="B89" s="68" t="s">
        <v>413</v>
      </c>
      <c r="C89" s="122">
        <v>2.6605425882193465</v>
      </c>
      <c r="D89" s="122" t="s">
        <v>1196</v>
      </c>
      <c r="E89" s="65"/>
      <c r="F89" s="130"/>
      <c r="G89" s="131"/>
      <c r="H89" s="49"/>
      <c r="L89" s="49"/>
      <c r="M89" s="49"/>
      <c r="N89" s="80"/>
    </row>
    <row r="90" spans="1:14" x14ac:dyDescent="0.25">
      <c r="B90" s="68"/>
      <c r="C90" s="122"/>
      <c r="D90" s="122"/>
      <c r="E90" s="65"/>
      <c r="F90" s="130"/>
      <c r="G90" s="131"/>
      <c r="H90" s="49"/>
      <c r="L90" s="49"/>
      <c r="M90" s="49"/>
      <c r="N90" s="80"/>
    </row>
    <row r="91" spans="1:14" x14ac:dyDescent="0.25">
      <c r="B91" s="68" t="s">
        <v>414</v>
      </c>
      <c r="C91" s="129"/>
      <c r="D91" s="129"/>
      <c r="E91" s="65"/>
      <c r="F91" s="131"/>
      <c r="G91" s="131"/>
      <c r="H91" s="49"/>
      <c r="L91" s="49"/>
      <c r="M91" s="49"/>
      <c r="N91" s="80"/>
    </row>
    <row r="92" spans="1:14" x14ac:dyDescent="0.25">
      <c r="A92" s="51" t="s">
        <v>415</v>
      </c>
      <c r="B92" s="68" t="s">
        <v>376</v>
      </c>
      <c r="C92" s="122"/>
      <c r="D92" s="122"/>
      <c r="E92" s="65"/>
      <c r="F92" s="131"/>
      <c r="G92" s="131"/>
      <c r="H92" s="49"/>
      <c r="L92" s="49"/>
      <c r="M92" s="49"/>
      <c r="N92" s="80"/>
    </row>
    <row r="93" spans="1:14" x14ac:dyDescent="0.25">
      <c r="A93" s="51" t="s">
        <v>416</v>
      </c>
      <c r="B93" s="47" t="s">
        <v>378</v>
      </c>
      <c r="C93" s="118">
        <v>2793.66215091</v>
      </c>
      <c r="D93" s="118" t="s">
        <v>1196</v>
      </c>
      <c r="E93" s="47"/>
      <c r="F93" s="124">
        <f>IF($C$100=0,"",IF(C93="[for completion]","",IF(C93="","",C93/$C$100)))</f>
        <v>0.10226927773747828</v>
      </c>
      <c r="G93" s="124" t="str">
        <f>IF($D$100=0,"",IF(D93="[Mark as ND1 if not relevant]","",IF(D93="","",D93/$D$100)))</f>
        <v/>
      </c>
      <c r="H93" s="49"/>
      <c r="L93" s="49"/>
      <c r="M93" s="49"/>
      <c r="N93" s="80"/>
    </row>
    <row r="94" spans="1:14" x14ac:dyDescent="0.25">
      <c r="A94" s="51" t="s">
        <v>417</v>
      </c>
      <c r="B94" s="47" t="s">
        <v>380</v>
      </c>
      <c r="C94" s="118">
        <v>5074.7459195399997</v>
      </c>
      <c r="D94" s="118" t="s">
        <v>1196</v>
      </c>
      <c r="E94" s="47"/>
      <c r="F94" s="124">
        <f t="shared" ref="F94:F99" si="5">IF($C$100=0,"",IF(C94="[for completion]","",IF(C94="","",C94/$C$100)))</f>
        <v>0.18577428903617291</v>
      </c>
      <c r="G94" s="124" t="str">
        <f t="shared" ref="G94:G99" si="6">IF($D$100=0,"",IF(D94="[Mark as ND1 if not relevant]","",IF(D94="","",D94/$D$100)))</f>
        <v/>
      </c>
      <c r="H94" s="49"/>
      <c r="L94" s="49"/>
      <c r="M94" s="49"/>
      <c r="N94" s="80"/>
    </row>
    <row r="95" spans="1:14" x14ac:dyDescent="0.25">
      <c r="A95" s="51" t="s">
        <v>418</v>
      </c>
      <c r="B95" s="47" t="s">
        <v>382</v>
      </c>
      <c r="C95" s="118">
        <v>6405.4209875300003</v>
      </c>
      <c r="D95" s="118" t="s">
        <v>1196</v>
      </c>
      <c r="E95" s="47"/>
      <c r="F95" s="124">
        <f t="shared" si="5"/>
        <v>0.23448711498124236</v>
      </c>
      <c r="G95" s="124" t="str">
        <f t="shared" si="6"/>
        <v/>
      </c>
      <c r="H95" s="49"/>
      <c r="L95" s="49"/>
      <c r="M95" s="49"/>
      <c r="N95" s="80"/>
    </row>
    <row r="96" spans="1:14" x14ac:dyDescent="0.25">
      <c r="A96" s="51" t="s">
        <v>419</v>
      </c>
      <c r="B96" s="47" t="s">
        <v>384</v>
      </c>
      <c r="C96" s="118">
        <v>4495.95</v>
      </c>
      <c r="D96" s="118" t="s">
        <v>1196</v>
      </c>
      <c r="E96" s="47"/>
      <c r="F96" s="124">
        <f t="shared" si="5"/>
        <v>0.16458595721534983</v>
      </c>
      <c r="G96" s="124" t="str">
        <f t="shared" si="6"/>
        <v/>
      </c>
      <c r="H96" s="49"/>
      <c r="L96" s="49"/>
      <c r="M96" s="49"/>
      <c r="N96" s="80"/>
    </row>
    <row r="97" spans="1:14" x14ac:dyDescent="0.25">
      <c r="A97" s="51" t="s">
        <v>420</v>
      </c>
      <c r="B97" s="47" t="s">
        <v>386</v>
      </c>
      <c r="C97" s="118">
        <v>8546.9500000000007</v>
      </c>
      <c r="D97" s="118" t="s">
        <v>1196</v>
      </c>
      <c r="E97" s="47"/>
      <c r="F97" s="124">
        <f t="shared" si="5"/>
        <v>0.31288336102975667</v>
      </c>
      <c r="G97" s="124" t="str">
        <f t="shared" si="6"/>
        <v/>
      </c>
      <c r="H97" s="49"/>
      <c r="L97" s="49"/>
      <c r="M97" s="49"/>
    </row>
    <row r="98" spans="1:14" x14ac:dyDescent="0.25">
      <c r="A98" s="51" t="s">
        <v>421</v>
      </c>
      <c r="B98" s="47" t="s">
        <v>388</v>
      </c>
      <c r="C98" s="118">
        <v>0</v>
      </c>
      <c r="D98" s="118" t="s">
        <v>1196</v>
      </c>
      <c r="E98" s="47"/>
      <c r="F98" s="124">
        <f t="shared" si="5"/>
        <v>0</v>
      </c>
      <c r="G98" s="124" t="str">
        <f t="shared" si="6"/>
        <v/>
      </c>
      <c r="H98" s="49"/>
      <c r="L98" s="49"/>
      <c r="M98" s="49"/>
    </row>
    <row r="99" spans="1:14" x14ac:dyDescent="0.25">
      <c r="A99" s="51" t="s">
        <v>422</v>
      </c>
      <c r="B99" s="47" t="s">
        <v>390</v>
      </c>
      <c r="C99" s="118">
        <v>0</v>
      </c>
      <c r="D99" s="118" t="s">
        <v>1196</v>
      </c>
      <c r="E99" s="47"/>
      <c r="F99" s="124">
        <f t="shared" si="5"/>
        <v>0</v>
      </c>
      <c r="G99" s="124" t="str">
        <f t="shared" si="6"/>
        <v/>
      </c>
      <c r="H99" s="49"/>
      <c r="L99" s="49"/>
      <c r="M99" s="49"/>
    </row>
    <row r="100" spans="1:14" x14ac:dyDescent="0.25">
      <c r="A100" s="51" t="s">
        <v>423</v>
      </c>
      <c r="B100" s="83" t="s">
        <v>360</v>
      </c>
      <c r="C100" s="120">
        <f>SUM(C93:C99)</f>
        <v>27316.729057979999</v>
      </c>
      <c r="D100" s="120">
        <f>SUM(D93:D99)</f>
        <v>0</v>
      </c>
      <c r="E100" s="68"/>
      <c r="F100" s="125">
        <f>SUM(F93:F99)</f>
        <v>1</v>
      </c>
      <c r="G100" s="125">
        <f>SUM(G93:G99)</f>
        <v>0</v>
      </c>
      <c r="H100" s="49"/>
      <c r="L100" s="49"/>
      <c r="M100" s="49"/>
    </row>
    <row r="101" spans="1:14" hidden="1" outlineLevel="1" x14ac:dyDescent="0.25">
      <c r="A101" s="51" t="s">
        <v>424</v>
      </c>
      <c r="B101" s="84" t="s">
        <v>393</v>
      </c>
      <c r="C101" s="120"/>
      <c r="D101" s="120"/>
      <c r="E101" s="68"/>
      <c r="F101" s="124">
        <f>IF($C$100=0,"",IF(C101="[for completion]","",C101/$C$100))</f>
        <v>0</v>
      </c>
      <c r="G101" s="124" t="str">
        <f>IF($D$100=0,"",IF(D101="[for completion]","",D101/$D$100))</f>
        <v/>
      </c>
      <c r="H101" s="49"/>
      <c r="L101" s="49"/>
      <c r="M101" s="49"/>
    </row>
    <row r="102" spans="1:14" hidden="1" outlineLevel="1" x14ac:dyDescent="0.25">
      <c r="A102" s="51" t="s">
        <v>425</v>
      </c>
      <c r="B102" s="84" t="s">
        <v>395</v>
      </c>
      <c r="C102" s="120"/>
      <c r="D102" s="120"/>
      <c r="E102" s="68"/>
      <c r="F102" s="124">
        <f>IF($C$100=0,"",IF(C102="[for completion]","",C102/$C$100))</f>
        <v>0</v>
      </c>
      <c r="G102" s="124" t="str">
        <f>IF($D$100=0,"",IF(D102="[for completion]","",D102/$D$100))</f>
        <v/>
      </c>
      <c r="H102" s="49"/>
      <c r="L102" s="49"/>
      <c r="M102" s="49"/>
    </row>
    <row r="103" spans="1:14" hidden="1" outlineLevel="1" x14ac:dyDescent="0.25">
      <c r="A103" s="51" t="s">
        <v>426</v>
      </c>
      <c r="B103" s="84" t="s">
        <v>397</v>
      </c>
      <c r="C103" s="120"/>
      <c r="D103" s="120"/>
      <c r="E103" s="68"/>
      <c r="F103" s="124">
        <f>IF($C$100=0,"",IF(C103="[for completion]","",C103/$C$100))</f>
        <v>0</v>
      </c>
      <c r="G103" s="124" t="str">
        <f>IF($D$100=0,"",IF(D103="[for completion]","",D103/$D$100))</f>
        <v/>
      </c>
      <c r="H103" s="49"/>
      <c r="L103" s="49"/>
      <c r="M103" s="49"/>
    </row>
    <row r="104" spans="1:14" hidden="1" outlineLevel="1" x14ac:dyDescent="0.25">
      <c r="A104" s="51" t="s">
        <v>427</v>
      </c>
      <c r="B104" s="84" t="s">
        <v>399</v>
      </c>
      <c r="C104" s="120"/>
      <c r="D104" s="120"/>
      <c r="E104" s="68"/>
      <c r="F104" s="124">
        <f>IF($C$100=0,"",IF(C104="[for completion]","",C104/$C$100))</f>
        <v>0</v>
      </c>
      <c r="G104" s="124" t="str">
        <f>IF($D$100=0,"",IF(D104="[for completion]","",D104/$D$100))</f>
        <v/>
      </c>
      <c r="H104" s="49"/>
      <c r="L104" s="49"/>
      <c r="M104" s="49"/>
    </row>
    <row r="105" spans="1:14" hidden="1" outlineLevel="1" x14ac:dyDescent="0.25">
      <c r="A105" s="51" t="s">
        <v>428</v>
      </c>
      <c r="B105" s="84" t="s">
        <v>401</v>
      </c>
      <c r="C105" s="120"/>
      <c r="D105" s="120"/>
      <c r="E105" s="68"/>
      <c r="F105" s="124">
        <f>IF($C$100=0,"",IF(C105="[for completion]","",C105/$C$100))</f>
        <v>0</v>
      </c>
      <c r="G105" s="124" t="str">
        <f>IF($D$100=0,"",IF(D105="[for completion]","",D105/$D$100))</f>
        <v/>
      </c>
      <c r="H105" s="49"/>
      <c r="L105" s="49"/>
      <c r="M105" s="49"/>
    </row>
    <row r="106" spans="1:14" hidden="1" outlineLevel="1" x14ac:dyDescent="0.25">
      <c r="A106" s="51" t="s">
        <v>429</v>
      </c>
      <c r="B106" s="84"/>
      <c r="C106" s="75"/>
      <c r="D106" s="75"/>
      <c r="E106" s="68"/>
      <c r="F106" s="76"/>
      <c r="G106" s="76"/>
      <c r="H106" s="49"/>
      <c r="L106" s="49"/>
      <c r="M106" s="49"/>
    </row>
    <row r="107" spans="1:14" hidden="1" outlineLevel="1" x14ac:dyDescent="0.25">
      <c r="A107" s="51" t="s">
        <v>430</v>
      </c>
      <c r="B107" s="84"/>
      <c r="C107" s="75"/>
      <c r="D107" s="75"/>
      <c r="E107" s="68"/>
      <c r="F107" s="76"/>
      <c r="G107" s="76"/>
      <c r="H107" s="49"/>
      <c r="L107" s="49"/>
      <c r="M107" s="49"/>
    </row>
    <row r="108" spans="1:14" hidden="1" outlineLevel="1" x14ac:dyDescent="0.25">
      <c r="A108" s="51" t="s">
        <v>431</v>
      </c>
      <c r="B108" s="83"/>
      <c r="C108" s="75"/>
      <c r="D108" s="75"/>
      <c r="E108" s="68"/>
      <c r="F108" s="76"/>
      <c r="G108" s="76"/>
      <c r="H108" s="49"/>
      <c r="L108" s="49"/>
      <c r="M108" s="49"/>
    </row>
    <row r="109" spans="1:14" hidden="1" outlineLevel="1" x14ac:dyDescent="0.25">
      <c r="A109" s="51" t="s">
        <v>432</v>
      </c>
      <c r="B109" s="84"/>
      <c r="C109" s="75"/>
      <c r="D109" s="75"/>
      <c r="E109" s="68"/>
      <c r="F109" s="76"/>
      <c r="G109" s="76"/>
      <c r="H109" s="49"/>
      <c r="L109" s="49"/>
      <c r="M109" s="49"/>
    </row>
    <row r="110" spans="1:14" hidden="1" outlineLevel="1" x14ac:dyDescent="0.25">
      <c r="A110" s="51" t="s">
        <v>433</v>
      </c>
      <c r="B110" s="84"/>
      <c r="C110" s="75"/>
      <c r="D110" s="75"/>
      <c r="E110" s="68"/>
      <c r="F110" s="76"/>
      <c r="G110" s="76"/>
      <c r="H110" s="49"/>
      <c r="L110" s="49"/>
      <c r="M110" s="49"/>
    </row>
    <row r="111" spans="1:14" ht="15" customHeight="1" collapsed="1" x14ac:dyDescent="0.25">
      <c r="A111" s="70"/>
      <c r="B111" s="123" t="s">
        <v>434</v>
      </c>
      <c r="C111" s="73" t="s">
        <v>435</v>
      </c>
      <c r="D111" s="73" t="s">
        <v>436</v>
      </c>
      <c r="E111" s="72"/>
      <c r="F111" s="73" t="s">
        <v>437</v>
      </c>
      <c r="G111" s="73" t="s">
        <v>438</v>
      </c>
      <c r="H111" s="49"/>
      <c r="L111" s="49"/>
      <c r="M111" s="49"/>
    </row>
    <row r="112" spans="1:14" s="85" customFormat="1" x14ac:dyDescent="0.25">
      <c r="A112" s="51" t="s">
        <v>439</v>
      </c>
      <c r="B112" s="68" t="s">
        <v>440</v>
      </c>
      <c r="C112" s="118">
        <v>659.14971601760124</v>
      </c>
      <c r="D112" s="118">
        <v>0</v>
      </c>
      <c r="E112" s="76"/>
      <c r="F112" s="124">
        <f t="shared" ref="F112:F116" si="7">IF($C$131=0,"",IF(C112="[for completion]","",IF(C112="","",C112/$C$131)))</f>
        <v>1.9706556962824556E-2</v>
      </c>
      <c r="G112" s="124" t="str">
        <f t="shared" ref="G112:G116" si="8">IF($D$131=0,"",IF(D112="[for completion]","",IF(D112="","",D112/$D$131)))</f>
        <v/>
      </c>
      <c r="I112" s="51"/>
      <c r="J112" s="51"/>
      <c r="K112" s="51"/>
      <c r="L112" s="49" t="s">
        <v>441</v>
      </c>
      <c r="M112" s="49"/>
      <c r="N112" s="49"/>
    </row>
    <row r="113" spans="1:14" s="85" customFormat="1" hidden="1" x14ac:dyDescent="0.25">
      <c r="A113" s="51" t="s">
        <v>442</v>
      </c>
      <c r="B113" s="68" t="s">
        <v>443</v>
      </c>
      <c r="C113" s="118" t="s">
        <v>285</v>
      </c>
      <c r="D113" s="118" t="s">
        <v>285</v>
      </c>
      <c r="E113" s="76"/>
      <c r="F113" s="124" t="str">
        <f t="shared" si="7"/>
        <v/>
      </c>
      <c r="G113" s="124" t="str">
        <f t="shared" si="8"/>
        <v/>
      </c>
      <c r="I113" s="51"/>
      <c r="J113" s="51"/>
      <c r="K113" s="51"/>
      <c r="L113" s="68" t="s">
        <v>443</v>
      </c>
      <c r="M113" s="49"/>
      <c r="N113" s="49"/>
    </row>
    <row r="114" spans="1:14" s="85" customFormat="1" hidden="1" x14ac:dyDescent="0.25">
      <c r="A114" s="51" t="s">
        <v>444</v>
      </c>
      <c r="B114" s="68" t="s">
        <v>445</v>
      </c>
      <c r="C114" s="118" t="s">
        <v>285</v>
      </c>
      <c r="D114" s="118" t="s">
        <v>285</v>
      </c>
      <c r="E114" s="76"/>
      <c r="F114" s="124" t="str">
        <f t="shared" si="7"/>
        <v/>
      </c>
      <c r="G114" s="124" t="str">
        <f t="shared" si="8"/>
        <v/>
      </c>
      <c r="I114" s="51"/>
      <c r="J114" s="51"/>
      <c r="K114" s="51"/>
      <c r="L114" s="68" t="s">
        <v>445</v>
      </c>
      <c r="M114" s="49"/>
      <c r="N114" s="49"/>
    </row>
    <row r="115" spans="1:14" s="85" customFormat="1" hidden="1" x14ac:dyDescent="0.25">
      <c r="A115" s="51" t="s">
        <v>446</v>
      </c>
      <c r="B115" s="68" t="s">
        <v>447</v>
      </c>
      <c r="C115" s="118" t="s">
        <v>285</v>
      </c>
      <c r="D115" s="118" t="s">
        <v>285</v>
      </c>
      <c r="E115" s="76"/>
      <c r="F115" s="124" t="str">
        <f t="shared" si="7"/>
        <v/>
      </c>
      <c r="G115" s="124" t="str">
        <f t="shared" si="8"/>
        <v/>
      </c>
      <c r="I115" s="51"/>
      <c r="J115" s="51"/>
      <c r="K115" s="51"/>
      <c r="L115" s="68" t="s">
        <v>447</v>
      </c>
      <c r="M115" s="49"/>
      <c r="N115" s="49"/>
    </row>
    <row r="116" spans="1:14" s="85" customFormat="1" hidden="1" x14ac:dyDescent="0.25">
      <c r="A116" s="51" t="s">
        <v>448</v>
      </c>
      <c r="B116" s="68" t="s">
        <v>449</v>
      </c>
      <c r="C116" s="118" t="s">
        <v>285</v>
      </c>
      <c r="D116" s="118" t="s">
        <v>285</v>
      </c>
      <c r="E116" s="76"/>
      <c r="F116" s="124" t="str">
        <f t="shared" si="7"/>
        <v/>
      </c>
      <c r="G116" s="124" t="str">
        <f t="shared" si="8"/>
        <v/>
      </c>
      <c r="I116" s="51"/>
      <c r="J116" s="51"/>
      <c r="K116" s="51"/>
      <c r="L116" s="68" t="s">
        <v>449</v>
      </c>
      <c r="M116" s="49"/>
      <c r="N116" s="49"/>
    </row>
    <row r="117" spans="1:14" s="85" customFormat="1" hidden="1" x14ac:dyDescent="0.25">
      <c r="A117" s="51" t="s">
        <v>450</v>
      </c>
      <c r="B117" s="68" t="s">
        <v>451</v>
      </c>
      <c r="C117" s="118" t="s">
        <v>285</v>
      </c>
      <c r="D117" s="118" t="s">
        <v>285</v>
      </c>
      <c r="E117" s="68"/>
      <c r="F117" s="124" t="str">
        <f t="shared" ref="F117:F123" si="9">IF($C$131=0,"",IF(C117="[for completion]","",IF(C117="","",C117/$C$131)))</f>
        <v/>
      </c>
      <c r="G117" s="124" t="str">
        <f t="shared" ref="G117:G123" si="10">IF($D$131=0,"",IF(D117="[for completion]","",IF(D117="","",D117/$D$131)))</f>
        <v/>
      </c>
      <c r="I117" s="51"/>
      <c r="J117" s="51"/>
      <c r="K117" s="51"/>
      <c r="L117" s="68" t="s">
        <v>451</v>
      </c>
      <c r="M117" s="49"/>
      <c r="N117" s="49"/>
    </row>
    <row r="118" spans="1:14" x14ac:dyDescent="0.25">
      <c r="A118" s="51" t="s">
        <v>452</v>
      </c>
      <c r="B118" s="68" t="s">
        <v>453</v>
      </c>
      <c r="C118" s="118">
        <v>14764.415854668967</v>
      </c>
      <c r="D118" s="118" t="s">
        <v>1196</v>
      </c>
      <c r="E118" s="68"/>
      <c r="F118" s="124">
        <f t="shared" si="9"/>
        <v>0.44141079786962178</v>
      </c>
      <c r="G118" s="124" t="str">
        <f t="shared" si="10"/>
        <v/>
      </c>
      <c r="L118" s="68" t="s">
        <v>453</v>
      </c>
      <c r="M118" s="49"/>
    </row>
    <row r="119" spans="1:14" x14ac:dyDescent="0.25">
      <c r="A119" s="51" t="s">
        <v>454</v>
      </c>
      <c r="B119" s="68" t="s">
        <v>455</v>
      </c>
      <c r="C119" s="118">
        <v>43.8981262474</v>
      </c>
      <c r="D119" s="118">
        <v>0</v>
      </c>
      <c r="E119" s="68"/>
      <c r="F119" s="124">
        <f t="shared" si="9"/>
        <v>1.3124194768409057E-3</v>
      </c>
      <c r="G119" s="124" t="str">
        <f t="shared" si="10"/>
        <v/>
      </c>
      <c r="L119" s="68" t="s">
        <v>455</v>
      </c>
      <c r="M119" s="49"/>
    </row>
    <row r="120" spans="1:14" hidden="1" x14ac:dyDescent="0.25">
      <c r="A120" s="51" t="s">
        <v>456</v>
      </c>
      <c r="B120" s="68" t="s">
        <v>457</v>
      </c>
      <c r="C120" s="118" t="s">
        <v>285</v>
      </c>
      <c r="D120" s="118" t="s">
        <v>285</v>
      </c>
      <c r="E120" s="68"/>
      <c r="F120" s="124" t="str">
        <f t="shared" si="9"/>
        <v/>
      </c>
      <c r="G120" s="124" t="str">
        <f t="shared" si="10"/>
        <v/>
      </c>
      <c r="L120" s="68" t="s">
        <v>457</v>
      </c>
      <c r="M120" s="49"/>
    </row>
    <row r="121" spans="1:14" hidden="1" x14ac:dyDescent="0.25">
      <c r="A121" s="51" t="s">
        <v>458</v>
      </c>
      <c r="B121" s="51" t="s">
        <v>459</v>
      </c>
      <c r="C121" s="118" t="s">
        <v>285</v>
      </c>
      <c r="D121" s="118" t="s">
        <v>285</v>
      </c>
      <c r="F121" s="124" t="str">
        <f t="shared" si="9"/>
        <v/>
      </c>
      <c r="G121" s="124" t="str">
        <f t="shared" si="10"/>
        <v/>
      </c>
      <c r="L121" s="68"/>
      <c r="M121" s="49"/>
    </row>
    <row r="122" spans="1:14" hidden="1" x14ac:dyDescent="0.25">
      <c r="A122" s="51" t="s">
        <v>460</v>
      </c>
      <c r="B122" s="68" t="s">
        <v>461</v>
      </c>
      <c r="C122" s="118" t="s">
        <v>285</v>
      </c>
      <c r="D122" s="118" t="s">
        <v>285</v>
      </c>
      <c r="E122" s="68"/>
      <c r="F122" s="124" t="str">
        <f t="shared" si="9"/>
        <v/>
      </c>
      <c r="G122" s="124" t="str">
        <f t="shared" si="10"/>
        <v/>
      </c>
      <c r="L122" s="68" t="s">
        <v>462</v>
      </c>
      <c r="M122" s="49"/>
    </row>
    <row r="123" spans="1:14" hidden="1" x14ac:dyDescent="0.25">
      <c r="A123" s="51" t="s">
        <v>463</v>
      </c>
      <c r="B123" s="68" t="s">
        <v>462</v>
      </c>
      <c r="C123" s="118" t="s">
        <v>285</v>
      </c>
      <c r="D123" s="118" t="s">
        <v>285</v>
      </c>
      <c r="E123" s="68"/>
      <c r="F123" s="124" t="str">
        <f t="shared" si="9"/>
        <v/>
      </c>
      <c r="G123" s="124" t="str">
        <f t="shared" si="10"/>
        <v/>
      </c>
      <c r="L123" s="68" t="s">
        <v>464</v>
      </c>
      <c r="M123" s="49"/>
    </row>
    <row r="124" spans="1:14" x14ac:dyDescent="0.25">
      <c r="A124" s="51" t="s">
        <v>465</v>
      </c>
      <c r="B124" s="68" t="s">
        <v>464</v>
      </c>
      <c r="C124" s="118">
        <v>1471.1508343667099</v>
      </c>
      <c r="D124" s="118">
        <v>0</v>
      </c>
      <c r="E124" s="68"/>
      <c r="F124" s="124">
        <f t="shared" ref="F124:F136" si="11">IF($C$131=0,"",IF(C124="[for completion]","",IF(C124="","",C124/$C$131)))</f>
        <v>4.3982902539216578E-2</v>
      </c>
      <c r="G124" s="124" t="str">
        <f t="shared" ref="G124:G136" si="12">IF($D$131=0,"",IF(D124="[for completion]","",IF(D124="","",D124/$D$131)))</f>
        <v/>
      </c>
      <c r="L124" s="47" t="s">
        <v>466</v>
      </c>
      <c r="M124" s="49"/>
    </row>
    <row r="125" spans="1:14" hidden="1" x14ac:dyDescent="0.25">
      <c r="A125" s="51" t="s">
        <v>467</v>
      </c>
      <c r="B125" s="51" t="s">
        <v>468</v>
      </c>
      <c r="C125" s="118" t="s">
        <v>285</v>
      </c>
      <c r="D125" s="118" t="s">
        <v>285</v>
      </c>
      <c r="E125" s="68"/>
      <c r="F125" s="124" t="str">
        <f t="shared" si="11"/>
        <v/>
      </c>
      <c r="G125" s="124" t="str">
        <f t="shared" si="12"/>
        <v/>
      </c>
      <c r="L125" s="68" t="s">
        <v>469</v>
      </c>
      <c r="M125" s="49"/>
    </row>
    <row r="126" spans="1:14" hidden="1" x14ac:dyDescent="0.25">
      <c r="A126" s="51" t="s">
        <v>470</v>
      </c>
      <c r="B126" s="47" t="s">
        <v>466</v>
      </c>
      <c r="C126" s="118" t="s">
        <v>285</v>
      </c>
      <c r="D126" s="118" t="s">
        <v>285</v>
      </c>
      <c r="E126" s="68"/>
      <c r="F126" s="124" t="str">
        <f t="shared" si="11"/>
        <v/>
      </c>
      <c r="G126" s="124" t="str">
        <f t="shared" si="12"/>
        <v/>
      </c>
      <c r="H126" s="80"/>
      <c r="L126" s="68" t="s">
        <v>471</v>
      </c>
      <c r="M126" s="49"/>
    </row>
    <row r="127" spans="1:14" x14ac:dyDescent="0.25">
      <c r="A127" s="51" t="s">
        <v>472</v>
      </c>
      <c r="B127" s="68" t="s">
        <v>469</v>
      </c>
      <c r="C127" s="118">
        <v>1845.8455897055564</v>
      </c>
      <c r="D127" s="118">
        <v>0</v>
      </c>
      <c r="E127" s="68"/>
      <c r="F127" s="124">
        <f t="shared" si="11"/>
        <v>5.5185127709498558E-2</v>
      </c>
      <c r="G127" s="124" t="str">
        <f t="shared" si="12"/>
        <v/>
      </c>
      <c r="H127" s="49"/>
      <c r="L127" s="68" t="s">
        <v>473</v>
      </c>
      <c r="M127" s="49"/>
    </row>
    <row r="128" spans="1:14" hidden="1" x14ac:dyDescent="0.25">
      <c r="A128" s="51" t="s">
        <v>474</v>
      </c>
      <c r="B128" s="68" t="s">
        <v>471</v>
      </c>
      <c r="C128" s="118" t="s">
        <v>285</v>
      </c>
      <c r="D128" s="118" t="s">
        <v>285</v>
      </c>
      <c r="E128" s="68"/>
      <c r="F128" s="124" t="str">
        <f t="shared" si="11"/>
        <v/>
      </c>
      <c r="G128" s="124" t="str">
        <f t="shared" si="12"/>
        <v/>
      </c>
      <c r="H128" s="49"/>
      <c r="L128" s="49"/>
      <c r="M128" s="49"/>
    </row>
    <row r="129" spans="1:14" x14ac:dyDescent="0.25">
      <c r="A129" s="51" t="s">
        <v>475</v>
      </c>
      <c r="B129" s="68" t="s">
        <v>473</v>
      </c>
      <c r="C129" s="118">
        <v>14663.783388047859</v>
      </c>
      <c r="D129" s="118">
        <v>0</v>
      </c>
      <c r="E129" s="68"/>
      <c r="F129" s="124">
        <f t="shared" si="11"/>
        <v>0.43840219544199754</v>
      </c>
      <c r="G129" s="124" t="str">
        <f t="shared" si="12"/>
        <v/>
      </c>
      <c r="H129" s="49"/>
      <c r="L129" s="49"/>
      <c r="M129" s="49"/>
    </row>
    <row r="130" spans="1:14" hidden="1" outlineLevel="1" x14ac:dyDescent="0.25">
      <c r="A130" s="51" t="s">
        <v>476</v>
      </c>
      <c r="B130" s="68" t="s">
        <v>358</v>
      </c>
      <c r="C130" s="118" t="s">
        <v>285</v>
      </c>
      <c r="D130" s="118" t="s">
        <v>285</v>
      </c>
      <c r="E130" s="68"/>
      <c r="F130" s="124" t="str">
        <f t="shared" si="11"/>
        <v/>
      </c>
      <c r="G130" s="124" t="str">
        <f t="shared" si="12"/>
        <v/>
      </c>
      <c r="H130" s="49"/>
      <c r="L130" s="49"/>
      <c r="M130" s="49"/>
    </row>
    <row r="131" spans="1:14" outlineLevel="1" x14ac:dyDescent="0.25">
      <c r="A131" s="51" t="s">
        <v>477</v>
      </c>
      <c r="B131" s="83" t="s">
        <v>360</v>
      </c>
      <c r="C131" s="118">
        <f>SUM(C112:C130)</f>
        <v>33448.243509054097</v>
      </c>
      <c r="D131" s="118">
        <f>SUM(D112:D130)</f>
        <v>0</v>
      </c>
      <c r="E131" s="68"/>
      <c r="F131" s="124">
        <f>SUM(F112:F130)</f>
        <v>0.99999999999999989</v>
      </c>
      <c r="G131" s="124">
        <f>SUM(G112:G130)</f>
        <v>0</v>
      </c>
      <c r="H131" s="49"/>
      <c r="L131" s="49"/>
      <c r="M131" s="49"/>
    </row>
    <row r="132" spans="1:14" hidden="1" outlineLevel="1" x14ac:dyDescent="0.25">
      <c r="A132" s="51" t="s">
        <v>478</v>
      </c>
      <c r="B132" s="79" t="s">
        <v>362</v>
      </c>
      <c r="C132" s="118"/>
      <c r="D132" s="118"/>
      <c r="E132" s="68"/>
      <c r="F132" s="124" t="str">
        <f t="shared" si="11"/>
        <v/>
      </c>
      <c r="G132" s="124" t="str">
        <f t="shared" si="12"/>
        <v/>
      </c>
      <c r="H132" s="49"/>
      <c r="L132" s="49"/>
      <c r="M132" s="49"/>
    </row>
    <row r="133" spans="1:14" hidden="1" outlineLevel="1" x14ac:dyDescent="0.25">
      <c r="A133" s="51" t="s">
        <v>479</v>
      </c>
      <c r="B133" s="79" t="s">
        <v>362</v>
      </c>
      <c r="C133" s="118"/>
      <c r="D133" s="118"/>
      <c r="E133" s="68"/>
      <c r="F133" s="124" t="str">
        <f t="shared" si="11"/>
        <v/>
      </c>
      <c r="G133" s="124" t="str">
        <f t="shared" si="12"/>
        <v/>
      </c>
      <c r="H133" s="49"/>
      <c r="L133" s="49"/>
      <c r="M133" s="49"/>
    </row>
    <row r="134" spans="1:14" hidden="1" outlineLevel="1" x14ac:dyDescent="0.25">
      <c r="A134" s="51" t="s">
        <v>480</v>
      </c>
      <c r="B134" s="79" t="s">
        <v>362</v>
      </c>
      <c r="C134" s="118"/>
      <c r="D134" s="118"/>
      <c r="E134" s="68"/>
      <c r="F134" s="124" t="str">
        <f t="shared" si="11"/>
        <v/>
      </c>
      <c r="G134" s="124" t="str">
        <f t="shared" si="12"/>
        <v/>
      </c>
      <c r="H134" s="49"/>
      <c r="L134" s="49"/>
      <c r="M134" s="49"/>
    </row>
    <row r="135" spans="1:14" hidden="1" outlineLevel="1" x14ac:dyDescent="0.25">
      <c r="A135" s="51" t="s">
        <v>481</v>
      </c>
      <c r="B135" s="79" t="s">
        <v>362</v>
      </c>
      <c r="C135" s="118"/>
      <c r="D135" s="118"/>
      <c r="E135" s="68"/>
      <c r="F135" s="124" t="str">
        <f t="shared" si="11"/>
        <v/>
      </c>
      <c r="G135" s="124" t="str">
        <f t="shared" si="12"/>
        <v/>
      </c>
      <c r="H135" s="49"/>
      <c r="L135" s="49"/>
      <c r="M135" s="49"/>
    </row>
    <row r="136" spans="1:14" hidden="1" outlineLevel="1" x14ac:dyDescent="0.25">
      <c r="A136" s="51" t="s">
        <v>482</v>
      </c>
      <c r="B136" s="79" t="s">
        <v>362</v>
      </c>
      <c r="C136" s="118"/>
      <c r="D136" s="118"/>
      <c r="E136" s="68"/>
      <c r="F136" s="124" t="str">
        <f t="shared" si="11"/>
        <v/>
      </c>
      <c r="G136" s="124" t="str">
        <f t="shared" si="12"/>
        <v/>
      </c>
      <c r="H136" s="49"/>
      <c r="L136" s="49"/>
      <c r="M136" s="49"/>
    </row>
    <row r="137" spans="1:14" ht="15" customHeight="1" x14ac:dyDescent="0.25">
      <c r="A137" s="70"/>
      <c r="B137" s="71" t="s">
        <v>483</v>
      </c>
      <c r="C137" s="73" t="s">
        <v>435</v>
      </c>
      <c r="D137" s="73" t="s">
        <v>436</v>
      </c>
      <c r="E137" s="72"/>
      <c r="F137" s="73" t="s">
        <v>437</v>
      </c>
      <c r="G137" s="73" t="s">
        <v>438</v>
      </c>
      <c r="H137" s="49"/>
      <c r="L137" s="49"/>
      <c r="M137" s="49"/>
    </row>
    <row r="138" spans="1:14" s="85" customFormat="1" hidden="1" x14ac:dyDescent="0.25">
      <c r="A138" s="51" t="s">
        <v>484</v>
      </c>
      <c r="B138" s="68" t="s">
        <v>440</v>
      </c>
      <c r="C138" s="118" t="s">
        <v>285</v>
      </c>
      <c r="D138" s="118" t="s">
        <v>285</v>
      </c>
      <c r="E138" s="76"/>
      <c r="F138" s="124" t="str">
        <f t="shared" ref="F138:F141" si="13">IF($C$157=0,"",IF(C138="[for completion]","",IF(C138="","",C138/$C$157)))</f>
        <v/>
      </c>
      <c r="G138" s="124" t="str">
        <f t="shared" ref="G138:G141" si="14">IF($D$157=0,"",IF(D138="[for completion]","",IF(D138="","",D138/$D$157)))</f>
        <v/>
      </c>
      <c r="H138" s="49"/>
      <c r="I138" s="51"/>
      <c r="J138" s="51"/>
      <c r="K138" s="51"/>
      <c r="L138" s="49"/>
      <c r="M138" s="49"/>
      <c r="N138" s="49"/>
    </row>
    <row r="139" spans="1:14" s="85" customFormat="1" hidden="1" x14ac:dyDescent="0.25">
      <c r="A139" s="51" t="s">
        <v>485</v>
      </c>
      <c r="B139" s="68" t="s">
        <v>443</v>
      </c>
      <c r="C139" s="118" t="s">
        <v>285</v>
      </c>
      <c r="D139" s="118" t="s">
        <v>285</v>
      </c>
      <c r="E139" s="76"/>
      <c r="F139" s="124" t="str">
        <f t="shared" si="13"/>
        <v/>
      </c>
      <c r="G139" s="124" t="str">
        <f t="shared" si="14"/>
        <v/>
      </c>
      <c r="H139" s="49"/>
      <c r="I139" s="51"/>
      <c r="J139" s="51"/>
      <c r="K139" s="51"/>
      <c r="L139" s="49"/>
      <c r="M139" s="49"/>
      <c r="N139" s="49"/>
    </row>
    <row r="140" spans="1:14" s="85" customFormat="1" hidden="1" x14ac:dyDescent="0.25">
      <c r="A140" s="51" t="s">
        <v>486</v>
      </c>
      <c r="B140" s="68" t="s">
        <v>445</v>
      </c>
      <c r="C140" s="118" t="s">
        <v>285</v>
      </c>
      <c r="D140" s="118" t="s">
        <v>285</v>
      </c>
      <c r="E140" s="76"/>
      <c r="F140" s="124" t="str">
        <f t="shared" si="13"/>
        <v/>
      </c>
      <c r="G140" s="124" t="str">
        <f t="shared" si="14"/>
        <v/>
      </c>
      <c r="H140" s="49"/>
      <c r="I140" s="51"/>
      <c r="J140" s="51"/>
      <c r="K140" s="51"/>
      <c r="L140" s="49"/>
      <c r="M140" s="49"/>
      <c r="N140" s="49"/>
    </row>
    <row r="141" spans="1:14" s="85" customFormat="1" hidden="1" x14ac:dyDescent="0.25">
      <c r="A141" s="51" t="s">
        <v>487</v>
      </c>
      <c r="B141" s="68" t="s">
        <v>447</v>
      </c>
      <c r="C141" s="118" t="s">
        <v>285</v>
      </c>
      <c r="D141" s="118" t="s">
        <v>285</v>
      </c>
      <c r="E141" s="76"/>
      <c r="F141" s="124" t="str">
        <f t="shared" si="13"/>
        <v/>
      </c>
      <c r="G141" s="124" t="str">
        <f t="shared" si="14"/>
        <v/>
      </c>
      <c r="H141" s="49"/>
      <c r="I141" s="51"/>
      <c r="J141" s="51"/>
      <c r="K141" s="51"/>
      <c r="L141" s="49"/>
      <c r="M141" s="49"/>
      <c r="N141" s="49"/>
    </row>
    <row r="142" spans="1:14" s="85" customFormat="1" hidden="1" x14ac:dyDescent="0.25">
      <c r="A142" s="51" t="s">
        <v>488</v>
      </c>
      <c r="B142" s="68" t="s">
        <v>449</v>
      </c>
      <c r="C142" s="118" t="s">
        <v>285</v>
      </c>
      <c r="D142" s="118" t="s">
        <v>285</v>
      </c>
      <c r="E142" s="76"/>
      <c r="F142" s="124" t="str">
        <f t="shared" ref="F142:F162" si="15">IF($C$157=0,"",IF(C142="[for completion]","",IF(C142="","",C142/$C$157)))</f>
        <v/>
      </c>
      <c r="G142" s="124" t="str">
        <f t="shared" ref="G142:G162" si="16">IF($D$157=0,"",IF(D142="[for completion]","",IF(D142="","",D142/$D$157)))</f>
        <v/>
      </c>
      <c r="H142" s="49"/>
      <c r="I142" s="51"/>
      <c r="J142" s="51"/>
      <c r="K142" s="51"/>
      <c r="L142" s="49"/>
      <c r="M142" s="49"/>
      <c r="N142" s="49"/>
    </row>
    <row r="143" spans="1:14" s="85" customFormat="1" hidden="1" x14ac:dyDescent="0.25">
      <c r="A143" s="51" t="s">
        <v>489</v>
      </c>
      <c r="B143" s="68" t="s">
        <v>451</v>
      </c>
      <c r="C143" s="118" t="s">
        <v>285</v>
      </c>
      <c r="D143" s="118" t="s">
        <v>285</v>
      </c>
      <c r="E143" s="68"/>
      <c r="F143" s="124" t="str">
        <f t="shared" si="15"/>
        <v/>
      </c>
      <c r="G143" s="124" t="str">
        <f t="shared" si="16"/>
        <v/>
      </c>
      <c r="H143" s="49"/>
      <c r="I143" s="51"/>
      <c r="J143" s="51"/>
      <c r="K143" s="51"/>
      <c r="L143" s="49"/>
      <c r="M143" s="49"/>
      <c r="N143" s="49"/>
    </row>
    <row r="144" spans="1:14" x14ac:dyDescent="0.25">
      <c r="A144" s="51" t="s">
        <v>490</v>
      </c>
      <c r="B144" s="68" t="s">
        <v>453</v>
      </c>
      <c r="C144" s="118">
        <v>27316.729057979999</v>
      </c>
      <c r="D144" s="118">
        <v>0</v>
      </c>
      <c r="E144" s="68"/>
      <c r="F144" s="124">
        <f t="shared" si="15"/>
        <v>1</v>
      </c>
      <c r="G144" s="124" t="str">
        <f t="shared" si="16"/>
        <v/>
      </c>
      <c r="H144" s="49"/>
      <c r="L144" s="49"/>
      <c r="M144" s="49"/>
    </row>
    <row r="145" spans="1:14" hidden="1" x14ac:dyDescent="0.25">
      <c r="A145" s="51" t="s">
        <v>491</v>
      </c>
      <c r="B145" s="68" t="s">
        <v>455</v>
      </c>
      <c r="C145" s="118" t="s">
        <v>285</v>
      </c>
      <c r="D145" s="118" t="s">
        <v>285</v>
      </c>
      <c r="E145" s="68"/>
      <c r="F145" s="124" t="str">
        <f t="shared" si="15"/>
        <v/>
      </c>
      <c r="G145" s="124" t="str">
        <f t="shared" si="16"/>
        <v/>
      </c>
      <c r="H145" s="49"/>
      <c r="L145" s="49"/>
      <c r="M145" s="49"/>
      <c r="N145" s="80"/>
    </row>
    <row r="146" spans="1:14" hidden="1" x14ac:dyDescent="0.25">
      <c r="A146" s="51" t="s">
        <v>492</v>
      </c>
      <c r="B146" s="68" t="s">
        <v>457</v>
      </c>
      <c r="C146" s="118" t="s">
        <v>285</v>
      </c>
      <c r="D146" s="118" t="s">
        <v>285</v>
      </c>
      <c r="E146" s="68"/>
      <c r="F146" s="124" t="str">
        <f t="shared" si="15"/>
        <v/>
      </c>
      <c r="G146" s="124" t="str">
        <f t="shared" si="16"/>
        <v/>
      </c>
      <c r="H146" s="49"/>
      <c r="L146" s="49"/>
      <c r="M146" s="49"/>
      <c r="N146" s="80"/>
    </row>
    <row r="147" spans="1:14" hidden="1" x14ac:dyDescent="0.25">
      <c r="A147" s="51" t="s">
        <v>493</v>
      </c>
      <c r="B147" s="51" t="s">
        <v>459</v>
      </c>
      <c r="C147" s="118" t="s">
        <v>285</v>
      </c>
      <c r="D147" s="118" t="s">
        <v>285</v>
      </c>
      <c r="F147" s="124" t="str">
        <f t="shared" si="15"/>
        <v/>
      </c>
      <c r="G147" s="124" t="str">
        <f t="shared" si="16"/>
        <v/>
      </c>
      <c r="H147" s="49"/>
      <c r="L147" s="49"/>
      <c r="M147" s="49"/>
      <c r="N147" s="80"/>
    </row>
    <row r="148" spans="1:14" hidden="1" x14ac:dyDescent="0.25">
      <c r="A148" s="51" t="s">
        <v>494</v>
      </c>
      <c r="B148" s="68" t="s">
        <v>461</v>
      </c>
      <c r="C148" s="118" t="s">
        <v>285</v>
      </c>
      <c r="D148" s="118" t="s">
        <v>285</v>
      </c>
      <c r="E148" s="68"/>
      <c r="F148" s="124" t="str">
        <f t="shared" si="15"/>
        <v/>
      </c>
      <c r="G148" s="124" t="str">
        <f t="shared" si="16"/>
        <v/>
      </c>
      <c r="H148" s="49"/>
      <c r="L148" s="49"/>
      <c r="M148" s="49"/>
      <c r="N148" s="80"/>
    </row>
    <row r="149" spans="1:14" hidden="1" x14ac:dyDescent="0.25">
      <c r="A149" s="51" t="s">
        <v>495</v>
      </c>
      <c r="B149" s="68" t="s">
        <v>462</v>
      </c>
      <c r="C149" s="118" t="s">
        <v>285</v>
      </c>
      <c r="D149" s="118" t="s">
        <v>285</v>
      </c>
      <c r="E149" s="68"/>
      <c r="F149" s="124" t="str">
        <f t="shared" si="15"/>
        <v/>
      </c>
      <c r="G149" s="124" t="str">
        <f t="shared" si="16"/>
        <v/>
      </c>
      <c r="H149" s="49"/>
      <c r="L149" s="49"/>
      <c r="M149" s="49"/>
      <c r="N149" s="80"/>
    </row>
    <row r="150" spans="1:14" hidden="1" x14ac:dyDescent="0.25">
      <c r="A150" s="51" t="s">
        <v>496</v>
      </c>
      <c r="B150" s="68" t="s">
        <v>464</v>
      </c>
      <c r="C150" s="118" t="s">
        <v>285</v>
      </c>
      <c r="D150" s="118" t="s">
        <v>285</v>
      </c>
      <c r="E150" s="68"/>
      <c r="F150" s="124" t="str">
        <f t="shared" si="15"/>
        <v/>
      </c>
      <c r="G150" s="124" t="str">
        <f t="shared" si="16"/>
        <v/>
      </c>
      <c r="H150" s="49"/>
      <c r="L150" s="49"/>
      <c r="M150" s="49"/>
      <c r="N150" s="80"/>
    </row>
    <row r="151" spans="1:14" hidden="1" x14ac:dyDescent="0.25">
      <c r="A151" s="51" t="s">
        <v>497</v>
      </c>
      <c r="B151" s="51" t="s">
        <v>468</v>
      </c>
      <c r="C151" s="118" t="s">
        <v>285</v>
      </c>
      <c r="D151" s="118" t="s">
        <v>285</v>
      </c>
      <c r="E151" s="68"/>
      <c r="F151" s="124" t="str">
        <f t="shared" si="15"/>
        <v/>
      </c>
      <c r="G151" s="124" t="str">
        <f t="shared" si="16"/>
        <v/>
      </c>
      <c r="H151" s="49"/>
      <c r="L151" s="49"/>
      <c r="M151" s="49"/>
      <c r="N151" s="80"/>
    </row>
    <row r="152" spans="1:14" hidden="1" x14ac:dyDescent="0.25">
      <c r="A152" s="51" t="s">
        <v>498</v>
      </c>
      <c r="B152" s="47" t="s">
        <v>466</v>
      </c>
      <c r="C152" s="118" t="s">
        <v>285</v>
      </c>
      <c r="D152" s="118" t="s">
        <v>285</v>
      </c>
      <c r="E152" s="68"/>
      <c r="F152" s="124" t="str">
        <f t="shared" si="15"/>
        <v/>
      </c>
      <c r="G152" s="124" t="str">
        <f t="shared" si="16"/>
        <v/>
      </c>
      <c r="H152" s="49"/>
      <c r="L152" s="49"/>
      <c r="M152" s="49"/>
      <c r="N152" s="80"/>
    </row>
    <row r="153" spans="1:14" hidden="1" x14ac:dyDescent="0.25">
      <c r="A153" s="51" t="s">
        <v>499</v>
      </c>
      <c r="B153" s="68" t="s">
        <v>469</v>
      </c>
      <c r="C153" s="118" t="s">
        <v>285</v>
      </c>
      <c r="D153" s="118" t="s">
        <v>285</v>
      </c>
      <c r="E153" s="68"/>
      <c r="F153" s="124" t="str">
        <f t="shared" si="15"/>
        <v/>
      </c>
      <c r="G153" s="124" t="str">
        <f t="shared" si="16"/>
        <v/>
      </c>
      <c r="H153" s="49"/>
      <c r="L153" s="49"/>
      <c r="M153" s="49"/>
      <c r="N153" s="80"/>
    </row>
    <row r="154" spans="1:14" hidden="1" x14ac:dyDescent="0.25">
      <c r="A154" s="51" t="s">
        <v>500</v>
      </c>
      <c r="B154" s="68" t="s">
        <v>471</v>
      </c>
      <c r="C154" s="118" t="s">
        <v>285</v>
      </c>
      <c r="D154" s="118" t="s">
        <v>285</v>
      </c>
      <c r="E154" s="68"/>
      <c r="F154" s="124" t="str">
        <f t="shared" si="15"/>
        <v/>
      </c>
      <c r="G154" s="124" t="str">
        <f t="shared" si="16"/>
        <v/>
      </c>
      <c r="H154" s="49"/>
      <c r="L154" s="49"/>
      <c r="M154" s="49"/>
      <c r="N154" s="80"/>
    </row>
    <row r="155" spans="1:14" x14ac:dyDescent="0.25">
      <c r="A155" s="51" t="s">
        <v>501</v>
      </c>
      <c r="B155" s="68" t="s">
        <v>473</v>
      </c>
      <c r="C155" s="118">
        <v>0</v>
      </c>
      <c r="D155" s="118">
        <v>0</v>
      </c>
      <c r="E155" s="68"/>
      <c r="F155" s="124">
        <f t="shared" si="15"/>
        <v>0</v>
      </c>
      <c r="G155" s="124" t="str">
        <f t="shared" si="16"/>
        <v/>
      </c>
      <c r="H155" s="49"/>
      <c r="L155" s="49"/>
      <c r="M155" s="49"/>
      <c r="N155" s="80"/>
    </row>
    <row r="156" spans="1:14" hidden="1" outlineLevel="1" x14ac:dyDescent="0.25">
      <c r="A156" s="51" t="s">
        <v>502</v>
      </c>
      <c r="B156" s="68" t="s">
        <v>358</v>
      </c>
      <c r="C156" s="118" t="s">
        <v>285</v>
      </c>
      <c r="D156" s="118" t="s">
        <v>285</v>
      </c>
      <c r="E156" s="68"/>
      <c r="F156" s="124" t="str">
        <f t="shared" si="15"/>
        <v/>
      </c>
      <c r="G156" s="124" t="str">
        <f t="shared" si="16"/>
        <v/>
      </c>
      <c r="H156" s="49"/>
      <c r="L156" s="49"/>
      <c r="M156" s="49"/>
      <c r="N156" s="80"/>
    </row>
    <row r="157" spans="1:14" outlineLevel="1" x14ac:dyDescent="0.25">
      <c r="A157" s="51" t="s">
        <v>503</v>
      </c>
      <c r="B157" s="83" t="s">
        <v>360</v>
      </c>
      <c r="C157" s="118">
        <f>SUM(C138:C156)</f>
        <v>27316.729057979999</v>
      </c>
      <c r="D157" s="118">
        <f>SUM(D138:D156)</f>
        <v>0</v>
      </c>
      <c r="E157" s="68"/>
      <c r="F157" s="124">
        <f>SUM(F138:F156)</f>
        <v>1</v>
      </c>
      <c r="G157" s="124">
        <f>SUM(G138:G156)</f>
        <v>0</v>
      </c>
      <c r="H157" s="49"/>
      <c r="L157" s="49"/>
      <c r="M157" s="49"/>
      <c r="N157" s="80"/>
    </row>
    <row r="158" spans="1:14" hidden="1" outlineLevel="1" x14ac:dyDescent="0.25">
      <c r="A158" s="51" t="s">
        <v>504</v>
      </c>
      <c r="B158" s="79" t="s">
        <v>362</v>
      </c>
      <c r="C158" s="118"/>
      <c r="D158" s="118"/>
      <c r="E158" s="68"/>
      <c r="F158" s="124" t="str">
        <f t="shared" si="15"/>
        <v/>
      </c>
      <c r="G158" s="124" t="str">
        <f t="shared" si="16"/>
        <v/>
      </c>
      <c r="H158" s="49"/>
      <c r="L158" s="49"/>
      <c r="M158" s="49"/>
      <c r="N158" s="80"/>
    </row>
    <row r="159" spans="1:14" hidden="1" outlineLevel="1" x14ac:dyDescent="0.25">
      <c r="A159" s="51" t="s">
        <v>505</v>
      </c>
      <c r="B159" s="79" t="s">
        <v>362</v>
      </c>
      <c r="C159" s="118"/>
      <c r="D159" s="118"/>
      <c r="E159" s="68"/>
      <c r="F159" s="124" t="str">
        <f t="shared" si="15"/>
        <v/>
      </c>
      <c r="G159" s="124" t="str">
        <f t="shared" si="16"/>
        <v/>
      </c>
      <c r="H159" s="49"/>
      <c r="L159" s="49"/>
      <c r="M159" s="49"/>
      <c r="N159" s="80"/>
    </row>
    <row r="160" spans="1:14" hidden="1" outlineLevel="1" x14ac:dyDescent="0.25">
      <c r="A160" s="51" t="s">
        <v>506</v>
      </c>
      <c r="B160" s="79" t="s">
        <v>362</v>
      </c>
      <c r="C160" s="118"/>
      <c r="D160" s="118"/>
      <c r="E160" s="68"/>
      <c r="F160" s="124" t="str">
        <f t="shared" si="15"/>
        <v/>
      </c>
      <c r="G160" s="124" t="str">
        <f t="shared" si="16"/>
        <v/>
      </c>
      <c r="H160" s="49"/>
      <c r="L160" s="49"/>
      <c r="M160" s="49"/>
      <c r="N160" s="80"/>
    </row>
    <row r="161" spans="1:14" hidden="1" outlineLevel="1" x14ac:dyDescent="0.25">
      <c r="A161" s="51" t="s">
        <v>507</v>
      </c>
      <c r="B161" s="79" t="s">
        <v>362</v>
      </c>
      <c r="C161" s="118"/>
      <c r="D161" s="118"/>
      <c r="E161" s="68"/>
      <c r="F161" s="124" t="str">
        <f t="shared" si="15"/>
        <v/>
      </c>
      <c r="G161" s="124" t="str">
        <f t="shared" si="16"/>
        <v/>
      </c>
      <c r="H161" s="49"/>
      <c r="L161" s="49"/>
      <c r="M161" s="49"/>
      <c r="N161" s="80"/>
    </row>
    <row r="162" spans="1:14" hidden="1" outlineLevel="1" x14ac:dyDescent="0.25">
      <c r="A162" s="51" t="s">
        <v>508</v>
      </c>
      <c r="B162" s="79" t="s">
        <v>362</v>
      </c>
      <c r="C162" s="118"/>
      <c r="D162" s="118"/>
      <c r="E162" s="68"/>
      <c r="F162" s="124" t="str">
        <f t="shared" si="15"/>
        <v/>
      </c>
      <c r="G162" s="124" t="str">
        <f t="shared" si="16"/>
        <v/>
      </c>
      <c r="H162" s="49"/>
      <c r="L162" s="49"/>
      <c r="M162" s="49"/>
      <c r="N162" s="80"/>
    </row>
    <row r="163" spans="1:14" ht="15" customHeight="1" x14ac:dyDescent="0.25">
      <c r="A163" s="70"/>
      <c r="B163" s="71" t="s">
        <v>509</v>
      </c>
      <c r="C163" s="112" t="s">
        <v>435</v>
      </c>
      <c r="D163" s="112" t="s">
        <v>436</v>
      </c>
      <c r="E163" s="72"/>
      <c r="F163" s="112" t="s">
        <v>437</v>
      </c>
      <c r="G163" s="112" t="s">
        <v>438</v>
      </c>
      <c r="H163" s="49"/>
      <c r="L163" s="49"/>
      <c r="M163" s="49"/>
      <c r="N163" s="80"/>
    </row>
    <row r="164" spans="1:14" x14ac:dyDescent="0.25">
      <c r="A164" s="51" t="s">
        <v>510</v>
      </c>
      <c r="B164" s="49" t="s">
        <v>511</v>
      </c>
      <c r="C164" s="118">
        <v>8533.4</v>
      </c>
      <c r="D164" s="118">
        <v>0</v>
      </c>
      <c r="E164" s="87"/>
      <c r="F164" s="124">
        <f>IF($C$167=0,"",IF(C164="[for completion]","",IF(C164="","",C164/$C$167)))</f>
        <v>0.31238732799552177</v>
      </c>
      <c r="G164" s="124" t="str">
        <f>IF($D$167=0,"",IF(D164="[for completion]","",IF(D164="","",D164/$D$167)))</f>
        <v/>
      </c>
      <c r="H164" s="49"/>
      <c r="L164" s="49"/>
      <c r="M164" s="49"/>
      <c r="N164" s="80"/>
    </row>
    <row r="165" spans="1:14" x14ac:dyDescent="0.25">
      <c r="A165" s="51" t="s">
        <v>512</v>
      </c>
      <c r="B165" s="49" t="s">
        <v>513</v>
      </c>
      <c r="C165" s="118">
        <v>18783.329057980005</v>
      </c>
      <c r="D165" s="118">
        <v>0</v>
      </c>
      <c r="E165" s="87"/>
      <c r="F165" s="124">
        <f>IF($C$167=0,"",IF(C165="[for completion]","",IF(C165="","",C165/$C$167)))</f>
        <v>0.68761267200447829</v>
      </c>
      <c r="G165" s="124" t="str">
        <f>IF($D$167=0,"",IF(D165="[for completion]","",IF(D165="","",D165/$D$167)))</f>
        <v/>
      </c>
      <c r="H165" s="49"/>
      <c r="L165" s="49"/>
      <c r="M165" s="49"/>
      <c r="N165" s="80"/>
    </row>
    <row r="166" spans="1:14" hidden="1" x14ac:dyDescent="0.25">
      <c r="A166" s="51" t="s">
        <v>514</v>
      </c>
      <c r="B166" s="49" t="s">
        <v>358</v>
      </c>
      <c r="C166" s="118" t="s">
        <v>285</v>
      </c>
      <c r="D166" s="118" t="s">
        <v>285</v>
      </c>
      <c r="E166" s="87"/>
      <c r="F166" s="124" t="str">
        <f>IF($C$167=0,"",IF(C166="[for completion]","",IF(C166="","",C166/$C$167)))</f>
        <v/>
      </c>
      <c r="G166" s="124" t="str">
        <f>IF($D$167=0,"",IF(D166="[for completion]","",IF(D166="","",D166/$D$167)))</f>
        <v/>
      </c>
      <c r="H166" s="49"/>
      <c r="L166" s="49"/>
      <c r="M166" s="49"/>
      <c r="N166" s="80"/>
    </row>
    <row r="167" spans="1:14" x14ac:dyDescent="0.25">
      <c r="A167" s="51" t="s">
        <v>515</v>
      </c>
      <c r="B167" s="88" t="s">
        <v>360</v>
      </c>
      <c r="C167" s="127">
        <f>SUM(C164:C166)</f>
        <v>27316.729057980003</v>
      </c>
      <c r="D167" s="127">
        <f>SUM(D164:D166)</f>
        <v>0</v>
      </c>
      <c r="E167" s="87"/>
      <c r="F167" s="126">
        <f>SUM(F164:F166)</f>
        <v>1</v>
      </c>
      <c r="G167" s="126">
        <f>SUM(G164:G166)</f>
        <v>0</v>
      </c>
      <c r="H167" s="49"/>
      <c r="L167" s="49"/>
      <c r="M167" s="49"/>
      <c r="N167" s="80"/>
    </row>
    <row r="168" spans="1:14" hidden="1" outlineLevel="1" x14ac:dyDescent="0.25">
      <c r="A168" s="51" t="s">
        <v>516</v>
      </c>
      <c r="B168" s="88"/>
      <c r="C168" s="127"/>
      <c r="D168" s="127"/>
      <c r="E168" s="87"/>
      <c r="F168" s="87"/>
      <c r="G168" s="47"/>
      <c r="H168" s="49"/>
      <c r="L168" s="49"/>
      <c r="M168" s="49"/>
      <c r="N168" s="80"/>
    </row>
    <row r="169" spans="1:14" hidden="1" outlineLevel="1" x14ac:dyDescent="0.25">
      <c r="A169" s="51" t="s">
        <v>517</v>
      </c>
      <c r="B169" s="88"/>
      <c r="C169" s="127"/>
      <c r="D169" s="127"/>
      <c r="E169" s="87"/>
      <c r="F169" s="87"/>
      <c r="G169" s="47"/>
      <c r="H169" s="49"/>
      <c r="L169" s="49"/>
      <c r="M169" s="49"/>
      <c r="N169" s="80"/>
    </row>
    <row r="170" spans="1:14" hidden="1" outlineLevel="1" x14ac:dyDescent="0.25">
      <c r="A170" s="51" t="s">
        <v>518</v>
      </c>
      <c r="B170" s="88"/>
      <c r="C170" s="127"/>
      <c r="D170" s="127"/>
      <c r="E170" s="87"/>
      <c r="F170" s="87"/>
      <c r="G170" s="47"/>
      <c r="H170" s="49"/>
      <c r="L170" s="49"/>
      <c r="M170" s="49"/>
      <c r="N170" s="80"/>
    </row>
    <row r="171" spans="1:14" hidden="1" outlineLevel="1" x14ac:dyDescent="0.25">
      <c r="A171" s="51" t="s">
        <v>519</v>
      </c>
      <c r="B171" s="88"/>
      <c r="C171" s="127"/>
      <c r="D171" s="127"/>
      <c r="E171" s="87"/>
      <c r="F171" s="87"/>
      <c r="G171" s="47"/>
      <c r="H171" s="49"/>
      <c r="L171" s="49"/>
      <c r="M171" s="49"/>
      <c r="N171" s="80"/>
    </row>
    <row r="172" spans="1:14" hidden="1" outlineLevel="1" x14ac:dyDescent="0.25">
      <c r="A172" s="51" t="s">
        <v>520</v>
      </c>
      <c r="B172" s="88"/>
      <c r="C172" s="127"/>
      <c r="D172" s="127"/>
      <c r="E172" s="87"/>
      <c r="F172" s="87"/>
      <c r="G172" s="47"/>
      <c r="H172" s="49"/>
      <c r="L172" s="49"/>
      <c r="M172" s="49"/>
      <c r="N172" s="80"/>
    </row>
    <row r="173" spans="1:14" ht="15" customHeight="1" collapsed="1" x14ac:dyDescent="0.25">
      <c r="A173" s="70"/>
      <c r="B173" s="71" t="s">
        <v>521</v>
      </c>
      <c r="C173" s="70" t="s">
        <v>321</v>
      </c>
      <c r="D173" s="70"/>
      <c r="E173" s="72"/>
      <c r="F173" s="73" t="s">
        <v>522</v>
      </c>
      <c r="G173" s="73"/>
      <c r="H173" s="49"/>
      <c r="L173" s="49"/>
      <c r="M173" s="49"/>
      <c r="N173" s="80"/>
    </row>
    <row r="174" spans="1:14" ht="15" hidden="1" customHeight="1" x14ac:dyDescent="0.25">
      <c r="A174" s="51" t="s">
        <v>523</v>
      </c>
      <c r="B174" s="68" t="s">
        <v>524</v>
      </c>
      <c r="C174" s="118" t="s">
        <v>285</v>
      </c>
      <c r="D174" s="65"/>
      <c r="E174" s="57"/>
      <c r="F174" s="124" t="str">
        <f>IF($C$179=0,"",IF(C174="[for completion]","",C174/$C$179))</f>
        <v/>
      </c>
      <c r="G174" s="76"/>
      <c r="H174" s="49"/>
      <c r="L174" s="49"/>
      <c r="M174" s="49"/>
      <c r="N174" s="80"/>
    </row>
    <row r="175" spans="1:14" ht="30.75" hidden="1" customHeight="1" x14ac:dyDescent="0.25">
      <c r="A175" s="51" t="s">
        <v>525</v>
      </c>
      <c r="B175" s="68" t="s">
        <v>526</v>
      </c>
      <c r="C175" s="118" t="s">
        <v>285</v>
      </c>
      <c r="E175" s="78"/>
      <c r="F175" s="124" t="str">
        <f>IF($C$179=0,"",IF(C175="[for completion]","",C175/$C$179))</f>
        <v/>
      </c>
      <c r="G175" s="76"/>
      <c r="H175" s="49"/>
      <c r="L175" s="49"/>
      <c r="M175" s="49"/>
      <c r="N175" s="80"/>
    </row>
    <row r="176" spans="1:14" hidden="1" x14ac:dyDescent="0.25">
      <c r="A176" s="51" t="s">
        <v>527</v>
      </c>
      <c r="B176" s="68" t="s">
        <v>528</v>
      </c>
      <c r="C176" s="118" t="s">
        <v>285</v>
      </c>
      <c r="E176" s="78"/>
      <c r="F176" s="124" t="str">
        <f>IF($C$179=0,"",IF(C176="[for completion]","",C176/$C$179))</f>
        <v/>
      </c>
      <c r="G176" s="76"/>
      <c r="H176" s="49"/>
      <c r="L176" s="49"/>
      <c r="M176" s="49"/>
      <c r="N176" s="80"/>
    </row>
    <row r="177" spans="1:14" x14ac:dyDescent="0.25">
      <c r="A177" s="51" t="s">
        <v>529</v>
      </c>
      <c r="B177" s="68" t="s">
        <v>530</v>
      </c>
      <c r="C177" s="118">
        <v>11648.089305243882</v>
      </c>
      <c r="E177" s="78"/>
      <c r="F177" s="124">
        <f>IF($C$179=0,"",IF(C177="[for completion]","",C177/$C$179))</f>
        <v>1</v>
      </c>
      <c r="G177" s="76"/>
      <c r="H177" s="49"/>
      <c r="L177" s="49"/>
      <c r="M177" s="49"/>
      <c r="N177" s="80"/>
    </row>
    <row r="178" spans="1:14" x14ac:dyDescent="0.25">
      <c r="A178" s="51" t="s">
        <v>531</v>
      </c>
      <c r="B178" s="68" t="s">
        <v>358</v>
      </c>
      <c r="C178" s="118">
        <v>0</v>
      </c>
      <c r="E178" s="78"/>
      <c r="F178" s="124">
        <f t="shared" ref="F178:F187" si="17">IF($C$179=0,"",IF(C178="[for completion]","",C178/$C$179))</f>
        <v>0</v>
      </c>
      <c r="G178" s="76"/>
      <c r="H178" s="49"/>
      <c r="L178" s="49"/>
      <c r="M178" s="49"/>
      <c r="N178" s="80"/>
    </row>
    <row r="179" spans="1:14" x14ac:dyDescent="0.25">
      <c r="A179" s="51" t="s">
        <v>532</v>
      </c>
      <c r="B179" s="83" t="s">
        <v>360</v>
      </c>
      <c r="C179" s="120">
        <f>SUM(C174:C178)</f>
        <v>11648.089305243882</v>
      </c>
      <c r="E179" s="78"/>
      <c r="F179" s="125">
        <f>SUM(F174:F178)</f>
        <v>1</v>
      </c>
      <c r="G179" s="76"/>
      <c r="H179" s="49"/>
      <c r="L179" s="49"/>
      <c r="M179" s="49"/>
      <c r="N179" s="80"/>
    </row>
    <row r="180" spans="1:14" hidden="1" outlineLevel="1" x14ac:dyDescent="0.25">
      <c r="A180" s="51" t="s">
        <v>533</v>
      </c>
      <c r="B180" s="89" t="s">
        <v>534</v>
      </c>
      <c r="C180" s="118"/>
      <c r="E180" s="78"/>
      <c r="F180" s="124">
        <f t="shared" si="17"/>
        <v>0</v>
      </c>
      <c r="G180" s="76"/>
      <c r="H180" s="49"/>
      <c r="L180" s="49"/>
      <c r="M180" s="49"/>
      <c r="N180" s="80"/>
    </row>
    <row r="181" spans="1:14" s="89" customFormat="1" ht="30" hidden="1" outlineLevel="1" x14ac:dyDescent="0.25">
      <c r="A181" s="51" t="s">
        <v>535</v>
      </c>
      <c r="B181" s="89" t="s">
        <v>536</v>
      </c>
      <c r="C181" s="128"/>
      <c r="F181" s="124">
        <f t="shared" si="17"/>
        <v>0</v>
      </c>
    </row>
    <row r="182" spans="1:14" ht="30" hidden="1" outlineLevel="1" x14ac:dyDescent="0.25">
      <c r="A182" s="51" t="s">
        <v>537</v>
      </c>
      <c r="B182" s="89" t="s">
        <v>538</v>
      </c>
      <c r="C182" s="118"/>
      <c r="E182" s="78"/>
      <c r="F182" s="124">
        <f t="shared" si="17"/>
        <v>0</v>
      </c>
      <c r="G182" s="76"/>
      <c r="H182" s="49"/>
      <c r="L182" s="49"/>
      <c r="M182" s="49"/>
      <c r="N182" s="80"/>
    </row>
    <row r="183" spans="1:14" hidden="1" outlineLevel="1" x14ac:dyDescent="0.25">
      <c r="A183" s="51" t="s">
        <v>539</v>
      </c>
      <c r="B183" s="89" t="s">
        <v>540</v>
      </c>
      <c r="C183" s="118"/>
      <c r="E183" s="78"/>
      <c r="F183" s="124">
        <f t="shared" si="17"/>
        <v>0</v>
      </c>
      <c r="G183" s="76"/>
      <c r="H183" s="49"/>
      <c r="L183" s="49"/>
      <c r="M183" s="49"/>
      <c r="N183" s="80"/>
    </row>
    <row r="184" spans="1:14" s="89" customFormat="1" ht="30" hidden="1" outlineLevel="1" x14ac:dyDescent="0.25">
      <c r="A184" s="51" t="s">
        <v>541</v>
      </c>
      <c r="B184" s="89" t="s">
        <v>542</v>
      </c>
      <c r="C184" s="128"/>
      <c r="F184" s="124">
        <f t="shared" si="17"/>
        <v>0</v>
      </c>
    </row>
    <row r="185" spans="1:14" ht="30" hidden="1" outlineLevel="1" x14ac:dyDescent="0.25">
      <c r="A185" s="51" t="s">
        <v>543</v>
      </c>
      <c r="B185" s="89" t="s">
        <v>544</v>
      </c>
      <c r="C185" s="118"/>
      <c r="E185" s="78"/>
      <c r="F185" s="124">
        <f t="shared" si="17"/>
        <v>0</v>
      </c>
      <c r="G185" s="76"/>
      <c r="H185" s="49"/>
      <c r="L185" s="49"/>
      <c r="M185" s="49"/>
      <c r="N185" s="80"/>
    </row>
    <row r="186" spans="1:14" hidden="1" outlineLevel="1" x14ac:dyDescent="0.25">
      <c r="A186" s="51" t="s">
        <v>545</v>
      </c>
      <c r="B186" s="89" t="s">
        <v>546</v>
      </c>
      <c r="C186" s="118"/>
      <c r="E186" s="78"/>
      <c r="F186" s="124">
        <f t="shared" si="17"/>
        <v>0</v>
      </c>
      <c r="G186" s="76"/>
      <c r="H186" s="49"/>
      <c r="L186" s="49"/>
      <c r="M186" s="49"/>
      <c r="N186" s="80"/>
    </row>
    <row r="187" spans="1:14" hidden="1" outlineLevel="1" x14ac:dyDescent="0.25">
      <c r="A187" s="51" t="s">
        <v>547</v>
      </c>
      <c r="B187" s="89" t="s">
        <v>548</v>
      </c>
      <c r="C187" s="118"/>
      <c r="E187" s="78"/>
      <c r="F187" s="124">
        <f t="shared" si="17"/>
        <v>0</v>
      </c>
      <c r="G187" s="76"/>
      <c r="H187" s="49"/>
      <c r="L187" s="49"/>
      <c r="M187" s="49"/>
      <c r="N187" s="80"/>
    </row>
    <row r="188" spans="1:14" hidden="1" outlineLevel="1" x14ac:dyDescent="0.25">
      <c r="A188" s="51" t="s">
        <v>549</v>
      </c>
      <c r="B188" s="89"/>
      <c r="E188" s="78"/>
      <c r="F188" s="76"/>
      <c r="G188" s="76"/>
      <c r="H188" s="49"/>
      <c r="L188" s="49"/>
      <c r="M188" s="49"/>
      <c r="N188" s="80"/>
    </row>
    <row r="189" spans="1:14" hidden="1" outlineLevel="1" x14ac:dyDescent="0.25">
      <c r="A189" s="51" t="s">
        <v>550</v>
      </c>
      <c r="B189" s="89"/>
      <c r="E189" s="78"/>
      <c r="F189" s="76"/>
      <c r="G189" s="76"/>
      <c r="H189" s="49"/>
      <c r="L189" s="49"/>
      <c r="M189" s="49"/>
      <c r="N189" s="80"/>
    </row>
    <row r="190" spans="1:14" hidden="1" outlineLevel="1" x14ac:dyDescent="0.25">
      <c r="A190" s="51" t="s">
        <v>551</v>
      </c>
      <c r="B190" s="89"/>
      <c r="E190" s="78"/>
      <c r="F190" s="76"/>
      <c r="G190" s="76"/>
      <c r="H190" s="49"/>
      <c r="L190" s="49"/>
      <c r="M190" s="49"/>
      <c r="N190" s="80"/>
    </row>
    <row r="191" spans="1:14" hidden="1" outlineLevel="1" x14ac:dyDescent="0.25">
      <c r="A191" s="51" t="s">
        <v>552</v>
      </c>
      <c r="B191" s="79"/>
      <c r="E191" s="78"/>
      <c r="F191" s="76"/>
      <c r="G191" s="76"/>
      <c r="H191" s="49"/>
      <c r="L191" s="49"/>
      <c r="M191" s="49"/>
      <c r="N191" s="80"/>
    </row>
    <row r="192" spans="1:14" ht="15" customHeight="1" collapsed="1" x14ac:dyDescent="0.25">
      <c r="A192" s="70"/>
      <c r="B192" s="71" t="s">
        <v>553</v>
      </c>
      <c r="C192" s="70" t="s">
        <v>321</v>
      </c>
      <c r="D192" s="70"/>
      <c r="E192" s="72"/>
      <c r="F192" s="73" t="s">
        <v>522</v>
      </c>
      <c r="G192" s="73"/>
      <c r="H192" s="49"/>
      <c r="L192" s="49"/>
      <c r="M192" s="49"/>
      <c r="N192" s="80"/>
    </row>
    <row r="193" spans="1:14" x14ac:dyDescent="0.25">
      <c r="A193" s="51" t="s">
        <v>554</v>
      </c>
      <c r="B193" s="68" t="s">
        <v>555</v>
      </c>
      <c r="C193" s="118">
        <v>10127.110625342551</v>
      </c>
      <c r="E193" s="75"/>
      <c r="F193" s="124">
        <f t="shared" ref="F193:F207" si="18">IF($C$209=0,"",IF(C193="[for completion]","",C193/$C$209))</f>
        <v>0.86942247436095821</v>
      </c>
      <c r="G193" s="76"/>
      <c r="H193" s="49"/>
      <c r="L193" s="49"/>
      <c r="M193" s="49"/>
      <c r="N193" s="80"/>
    </row>
    <row r="194" spans="1:14" x14ac:dyDescent="0.25">
      <c r="A194" s="51" t="s">
        <v>556</v>
      </c>
      <c r="B194" s="68" t="s">
        <v>557</v>
      </c>
      <c r="C194" s="118">
        <v>148.90667562575342</v>
      </c>
      <c r="E194" s="78"/>
      <c r="F194" s="124">
        <f t="shared" si="18"/>
        <v>1.2783785539720816E-2</v>
      </c>
      <c r="G194" s="78"/>
      <c r="H194" s="49"/>
      <c r="L194" s="49"/>
      <c r="M194" s="49"/>
      <c r="N194" s="80"/>
    </row>
    <row r="195" spans="1:14" x14ac:dyDescent="0.25">
      <c r="A195" s="51" t="s">
        <v>558</v>
      </c>
      <c r="B195" s="68" t="s">
        <v>559</v>
      </c>
      <c r="C195" s="118">
        <v>569.42333806724503</v>
      </c>
      <c r="E195" s="78"/>
      <c r="F195" s="124">
        <f t="shared" si="18"/>
        <v>4.888555737728547E-2</v>
      </c>
      <c r="G195" s="78"/>
      <c r="H195" s="49"/>
      <c r="L195" s="49"/>
      <c r="M195" s="49"/>
      <c r="N195" s="80"/>
    </row>
    <row r="196" spans="1:14" x14ac:dyDescent="0.25">
      <c r="A196" s="51" t="s">
        <v>560</v>
      </c>
      <c r="B196" s="68" t="s">
        <v>561</v>
      </c>
      <c r="C196" s="118">
        <v>802.64866620833334</v>
      </c>
      <c r="E196" s="78"/>
      <c r="F196" s="124">
        <f t="shared" si="18"/>
        <v>6.8908182722035527E-2</v>
      </c>
      <c r="G196" s="78"/>
      <c r="H196" s="49"/>
      <c r="L196" s="49"/>
      <c r="M196" s="49"/>
      <c r="N196" s="80"/>
    </row>
    <row r="197" spans="1:14" hidden="1" x14ac:dyDescent="0.25">
      <c r="A197" s="51" t="s">
        <v>562</v>
      </c>
      <c r="B197" s="68" t="s">
        <v>563</v>
      </c>
      <c r="C197" s="118" t="s">
        <v>285</v>
      </c>
      <c r="E197" s="78"/>
      <c r="F197" s="124" t="str">
        <f t="shared" si="18"/>
        <v/>
      </c>
      <c r="G197" s="78"/>
      <c r="H197" s="49"/>
      <c r="L197" s="49"/>
      <c r="M197" s="49"/>
      <c r="N197" s="80"/>
    </row>
    <row r="198" spans="1:14" hidden="1" x14ac:dyDescent="0.25">
      <c r="A198" s="51" t="s">
        <v>564</v>
      </c>
      <c r="B198" s="51" t="s">
        <v>565</v>
      </c>
      <c r="C198" s="118" t="s">
        <v>285</v>
      </c>
      <c r="E198" s="78"/>
      <c r="F198" s="124" t="str">
        <f t="shared" si="18"/>
        <v/>
      </c>
      <c r="G198" s="78"/>
      <c r="H198" s="49"/>
      <c r="L198" s="49"/>
      <c r="M198" s="49"/>
      <c r="N198" s="80"/>
    </row>
    <row r="199" spans="1:14" hidden="1" x14ac:dyDescent="0.25">
      <c r="A199" s="51" t="s">
        <v>566</v>
      </c>
      <c r="B199" s="68" t="s">
        <v>567</v>
      </c>
      <c r="C199" s="118" t="s">
        <v>285</v>
      </c>
      <c r="E199" s="78"/>
      <c r="F199" s="124" t="str">
        <f t="shared" si="18"/>
        <v/>
      </c>
      <c r="G199" s="78"/>
      <c r="H199" s="49"/>
      <c r="L199" s="49"/>
      <c r="M199" s="49"/>
      <c r="N199" s="80"/>
    </row>
    <row r="200" spans="1:14" hidden="1" x14ac:dyDescent="0.25">
      <c r="A200" s="51" t="s">
        <v>568</v>
      </c>
      <c r="B200" s="68" t="s">
        <v>569</v>
      </c>
      <c r="C200" s="118" t="s">
        <v>285</v>
      </c>
      <c r="E200" s="78"/>
      <c r="F200" s="124" t="str">
        <f t="shared" si="18"/>
        <v/>
      </c>
      <c r="G200" s="78"/>
      <c r="H200" s="49"/>
      <c r="L200" s="49"/>
      <c r="M200" s="49"/>
      <c r="N200" s="80"/>
    </row>
    <row r="201" spans="1:14" hidden="1" x14ac:dyDescent="0.25">
      <c r="A201" s="51" t="s">
        <v>570</v>
      </c>
      <c r="B201" s="68" t="s">
        <v>571</v>
      </c>
      <c r="C201" s="118" t="s">
        <v>285</v>
      </c>
      <c r="E201" s="78"/>
      <c r="F201" s="124" t="str">
        <f t="shared" si="18"/>
        <v/>
      </c>
      <c r="G201" s="78"/>
      <c r="H201" s="49"/>
      <c r="L201" s="49"/>
      <c r="M201" s="49"/>
      <c r="N201" s="80"/>
    </row>
    <row r="202" spans="1:14" hidden="1" x14ac:dyDescent="0.25">
      <c r="A202" s="51" t="s">
        <v>572</v>
      </c>
      <c r="B202" s="68" t="s">
        <v>573</v>
      </c>
      <c r="C202" s="118" t="s">
        <v>285</v>
      </c>
      <c r="E202" s="78"/>
      <c r="F202" s="124" t="str">
        <f t="shared" si="18"/>
        <v/>
      </c>
      <c r="G202" s="78"/>
      <c r="H202" s="49"/>
      <c r="L202" s="49"/>
      <c r="M202" s="49"/>
      <c r="N202" s="80"/>
    </row>
    <row r="203" spans="1:14" hidden="1" x14ac:dyDescent="0.25">
      <c r="A203" s="51" t="s">
        <v>574</v>
      </c>
      <c r="B203" s="68" t="s">
        <v>575</v>
      </c>
      <c r="C203" s="118" t="s">
        <v>285</v>
      </c>
      <c r="E203" s="78"/>
      <c r="F203" s="124" t="str">
        <f t="shared" si="18"/>
        <v/>
      </c>
      <c r="G203" s="78"/>
      <c r="H203" s="49"/>
      <c r="L203" s="49"/>
      <c r="M203" s="49"/>
      <c r="N203" s="80"/>
    </row>
    <row r="204" spans="1:14" hidden="1" x14ac:dyDescent="0.25">
      <c r="A204" s="51" t="s">
        <v>576</v>
      </c>
      <c r="B204" s="68" t="s">
        <v>577</v>
      </c>
      <c r="C204" s="118" t="s">
        <v>285</v>
      </c>
      <c r="E204" s="78"/>
      <c r="F204" s="124" t="str">
        <f t="shared" si="18"/>
        <v/>
      </c>
      <c r="G204" s="78"/>
      <c r="H204" s="49"/>
      <c r="L204" s="49"/>
      <c r="M204" s="49"/>
      <c r="N204" s="80"/>
    </row>
    <row r="205" spans="1:14" hidden="1" x14ac:dyDescent="0.25">
      <c r="A205" s="51" t="s">
        <v>578</v>
      </c>
      <c r="B205" s="68" t="s">
        <v>579</v>
      </c>
      <c r="C205" s="118" t="s">
        <v>285</v>
      </c>
      <c r="E205" s="78"/>
      <c r="F205" s="124" t="str">
        <f t="shared" si="18"/>
        <v/>
      </c>
      <c r="G205" s="78"/>
      <c r="H205" s="49"/>
      <c r="L205" s="49"/>
      <c r="M205" s="49"/>
      <c r="N205" s="80"/>
    </row>
    <row r="206" spans="1:14" hidden="1" x14ac:dyDescent="0.25">
      <c r="A206" s="51" t="s">
        <v>580</v>
      </c>
      <c r="B206" s="68" t="s">
        <v>581</v>
      </c>
      <c r="C206" s="118" t="s">
        <v>285</v>
      </c>
      <c r="E206" s="78"/>
      <c r="F206" s="124" t="str">
        <f>IF($C$209=0,"",IF(C206="[for completion]","",C206/$C$209))</f>
        <v/>
      </c>
      <c r="G206" s="78"/>
      <c r="H206" s="49"/>
      <c r="L206" s="49"/>
      <c r="M206" s="49"/>
      <c r="N206" s="80"/>
    </row>
    <row r="207" spans="1:14" hidden="1" x14ac:dyDescent="0.25">
      <c r="A207" s="51" t="s">
        <v>582</v>
      </c>
      <c r="B207" s="68" t="s">
        <v>358</v>
      </c>
      <c r="C207" s="118" t="s">
        <v>285</v>
      </c>
      <c r="E207" s="78"/>
      <c r="F207" s="124" t="str">
        <f t="shared" si="18"/>
        <v/>
      </c>
      <c r="G207" s="78"/>
      <c r="H207" s="49"/>
      <c r="L207" s="49"/>
      <c r="M207" s="49"/>
      <c r="N207" s="80"/>
    </row>
    <row r="208" spans="1:14" hidden="1" x14ac:dyDescent="0.25">
      <c r="A208" s="51" t="s">
        <v>583</v>
      </c>
      <c r="B208" s="77" t="s">
        <v>584</v>
      </c>
      <c r="C208" s="118" t="s">
        <v>285</v>
      </c>
      <c r="D208" s="68"/>
      <c r="E208" s="78"/>
      <c r="F208" s="133" t="str">
        <f>IF($C$209=0,"",IF(C208="[for completion]","",C208/$C$209))</f>
        <v/>
      </c>
      <c r="G208" s="78"/>
      <c r="H208" s="49"/>
      <c r="L208" s="49"/>
      <c r="M208" s="49"/>
      <c r="N208" s="80"/>
    </row>
    <row r="209" spans="1:14" outlineLevel="1" x14ac:dyDescent="0.25">
      <c r="A209" s="51" t="s">
        <v>585</v>
      </c>
      <c r="B209" s="83" t="s">
        <v>360</v>
      </c>
      <c r="C209" s="118">
        <f>SUM(C193:C207)</f>
        <v>11648.089305243882</v>
      </c>
      <c r="E209" s="78"/>
      <c r="F209" s="125">
        <f>SUM(F193:F207)</f>
        <v>1</v>
      </c>
      <c r="G209" s="78"/>
      <c r="H209" s="49"/>
      <c r="L209" s="49"/>
      <c r="M209" s="49"/>
      <c r="N209" s="80"/>
    </row>
    <row r="210" spans="1:14" hidden="1" outlineLevel="1" x14ac:dyDescent="0.25">
      <c r="A210" s="51" t="s">
        <v>586</v>
      </c>
      <c r="B210" s="79" t="s">
        <v>362</v>
      </c>
      <c r="C210" s="118"/>
      <c r="E210" s="78"/>
      <c r="F210" s="124">
        <f t="shared" ref="F210:F215" si="19">IF($C$209=0,"",IF(C210="[for completion]","",C210/$C$209))</f>
        <v>0</v>
      </c>
      <c r="G210" s="78"/>
      <c r="H210" s="49"/>
      <c r="L210" s="49"/>
      <c r="M210" s="49"/>
      <c r="N210" s="80"/>
    </row>
    <row r="211" spans="1:14" hidden="1" outlineLevel="1" x14ac:dyDescent="0.25">
      <c r="A211" s="51" t="s">
        <v>587</v>
      </c>
      <c r="B211" s="79" t="s">
        <v>362</v>
      </c>
      <c r="C211" s="118"/>
      <c r="E211" s="78"/>
      <c r="F211" s="124">
        <f t="shared" si="19"/>
        <v>0</v>
      </c>
      <c r="G211" s="78"/>
      <c r="H211" s="49"/>
      <c r="L211" s="49"/>
      <c r="M211" s="49"/>
      <c r="N211" s="80"/>
    </row>
    <row r="212" spans="1:14" hidden="1" outlineLevel="1" x14ac:dyDescent="0.25">
      <c r="A212" s="51" t="s">
        <v>588</v>
      </c>
      <c r="B212" s="79" t="s">
        <v>362</v>
      </c>
      <c r="C212" s="118"/>
      <c r="E212" s="78"/>
      <c r="F212" s="124">
        <f t="shared" si="19"/>
        <v>0</v>
      </c>
      <c r="G212" s="78"/>
      <c r="H212" s="49"/>
      <c r="L212" s="49"/>
      <c r="M212" s="49"/>
      <c r="N212" s="80"/>
    </row>
    <row r="213" spans="1:14" hidden="1" outlineLevel="1" x14ac:dyDescent="0.25">
      <c r="A213" s="51" t="s">
        <v>589</v>
      </c>
      <c r="B213" s="79" t="s">
        <v>362</v>
      </c>
      <c r="C213" s="118"/>
      <c r="E213" s="78"/>
      <c r="F213" s="124">
        <f t="shared" si="19"/>
        <v>0</v>
      </c>
      <c r="G213" s="78"/>
      <c r="H213" s="49"/>
      <c r="L213" s="49"/>
      <c r="M213" s="49"/>
      <c r="N213" s="80"/>
    </row>
    <row r="214" spans="1:14" hidden="1" outlineLevel="1" x14ac:dyDescent="0.25">
      <c r="A214" s="51" t="s">
        <v>590</v>
      </c>
      <c r="B214" s="79" t="s">
        <v>362</v>
      </c>
      <c r="C214" s="118"/>
      <c r="E214" s="78"/>
      <c r="F214" s="124">
        <f t="shared" si="19"/>
        <v>0</v>
      </c>
      <c r="G214" s="78"/>
      <c r="H214" s="49"/>
      <c r="L214" s="49"/>
      <c r="M214" s="49"/>
      <c r="N214" s="80"/>
    </row>
    <row r="215" spans="1:14" hidden="1" outlineLevel="1" x14ac:dyDescent="0.25">
      <c r="A215" s="51" t="s">
        <v>591</v>
      </c>
      <c r="B215" s="79" t="s">
        <v>362</v>
      </c>
      <c r="C215" s="118"/>
      <c r="E215" s="78"/>
      <c r="F215" s="124">
        <f t="shared" si="19"/>
        <v>0</v>
      </c>
      <c r="G215" s="78"/>
      <c r="H215" s="49"/>
      <c r="L215" s="49"/>
      <c r="M215" s="49"/>
      <c r="N215" s="80"/>
    </row>
    <row r="216" spans="1:14" ht="15" customHeight="1" x14ac:dyDescent="0.25">
      <c r="A216" s="70"/>
      <c r="B216" s="71" t="s">
        <v>592</v>
      </c>
      <c r="C216" s="70" t="s">
        <v>321</v>
      </c>
      <c r="D216" s="70"/>
      <c r="E216" s="72"/>
      <c r="F216" s="73" t="s">
        <v>348</v>
      </c>
      <c r="G216" s="73" t="s">
        <v>593</v>
      </c>
      <c r="H216" s="49"/>
      <c r="L216" s="49"/>
      <c r="M216" s="49"/>
      <c r="N216" s="80"/>
    </row>
    <row r="217" spans="1:14" hidden="1" x14ac:dyDescent="0.25">
      <c r="A217" s="51" t="s">
        <v>594</v>
      </c>
      <c r="B217" s="47" t="s">
        <v>595</v>
      </c>
      <c r="C217" s="118" t="s">
        <v>285</v>
      </c>
      <c r="E217" s="87"/>
      <c r="F217" s="124" t="str">
        <f>IF($C$38=0,"",IF(C217="[for completion]","",IF(C217="","",C217/$C$38)))</f>
        <v/>
      </c>
      <c r="G217" s="124" t="str">
        <f>IF($C$39=0,"",IF(C217="[for completion]","",IF(C217="","",C217/$C$39)))</f>
        <v/>
      </c>
      <c r="H217" s="49"/>
      <c r="L217" s="49"/>
      <c r="M217" s="49"/>
      <c r="N217" s="80"/>
    </row>
    <row r="218" spans="1:14" x14ac:dyDescent="0.25">
      <c r="A218" s="51" t="s">
        <v>596</v>
      </c>
      <c r="B218" s="47" t="s">
        <v>597</v>
      </c>
      <c r="C218" s="118">
        <v>11648.089305243882</v>
      </c>
      <c r="E218" s="87"/>
      <c r="F218" s="124">
        <f>IF($C$38=0,"",IF(C218="[for completion]","",IF(C218="","",C218/$C$38)))</f>
        <v>0.34824218204734464</v>
      </c>
      <c r="G218" s="124">
        <f>IF($C$39=0,"",IF(C218="[for completion]","",IF(C218="","",C218/$C$39)))</f>
        <v>0.42640864067292644</v>
      </c>
      <c r="H218" s="49"/>
      <c r="L218" s="49"/>
      <c r="M218" s="49"/>
      <c r="N218" s="80"/>
    </row>
    <row r="219" spans="1:14" hidden="1" x14ac:dyDescent="0.25">
      <c r="A219" s="51" t="s">
        <v>598</v>
      </c>
      <c r="B219" s="47" t="s">
        <v>358</v>
      </c>
      <c r="C219" s="118" t="s">
        <v>285</v>
      </c>
      <c r="E219" s="87"/>
      <c r="F219" s="124" t="str">
        <f>IF($C$38=0,"",IF(C219="[for completion]","",IF(C219="","",C219/$C$38)))</f>
        <v/>
      </c>
      <c r="G219" s="124" t="str">
        <f>IF($C$39=0,"",IF(C219="[for completion]","",IF(C219="","",C219/$C$39)))</f>
        <v/>
      </c>
      <c r="H219" s="49"/>
      <c r="L219" s="49"/>
      <c r="M219" s="49"/>
      <c r="N219" s="80"/>
    </row>
    <row r="220" spans="1:14" x14ac:dyDescent="0.25">
      <c r="A220" s="51" t="s">
        <v>599</v>
      </c>
      <c r="B220" s="83" t="s">
        <v>360</v>
      </c>
      <c r="C220" s="118">
        <f>SUM(C217:C219)</f>
        <v>11648.089305243882</v>
      </c>
      <c r="E220" s="87"/>
      <c r="F220" s="116">
        <f>SUM(F217:F219)</f>
        <v>0.34824218204734464</v>
      </c>
      <c r="G220" s="116">
        <f>SUM(G217:G219)</f>
        <v>0.42640864067292644</v>
      </c>
      <c r="H220" s="49"/>
      <c r="L220" s="49"/>
      <c r="M220" s="49"/>
      <c r="N220" s="80"/>
    </row>
    <row r="221" spans="1:14" hidden="1" outlineLevel="1" x14ac:dyDescent="0.25">
      <c r="A221" s="51" t="s">
        <v>600</v>
      </c>
      <c r="B221" s="79" t="s">
        <v>362</v>
      </c>
      <c r="C221" s="118"/>
      <c r="E221" s="87"/>
      <c r="F221" s="124" t="str">
        <f t="shared" ref="F221:F227" si="20">IF($C$38=0,"",IF(C221="[for completion]","",IF(C221="","",C221/$C$38)))</f>
        <v/>
      </c>
      <c r="G221" s="124" t="str">
        <f t="shared" ref="G221:G227" si="21">IF($C$39=0,"",IF(C221="[for completion]","",IF(C221="","",C221/$C$39)))</f>
        <v/>
      </c>
      <c r="H221" s="49"/>
      <c r="L221" s="49"/>
      <c r="M221" s="49"/>
      <c r="N221" s="80"/>
    </row>
    <row r="222" spans="1:14" hidden="1" outlineLevel="1" x14ac:dyDescent="0.25">
      <c r="A222" s="51" t="s">
        <v>601</v>
      </c>
      <c r="B222" s="79" t="s">
        <v>362</v>
      </c>
      <c r="C222" s="118"/>
      <c r="E222" s="87"/>
      <c r="F222" s="124" t="str">
        <f t="shared" si="20"/>
        <v/>
      </c>
      <c r="G222" s="124" t="str">
        <f t="shared" si="21"/>
        <v/>
      </c>
      <c r="H222" s="49"/>
      <c r="L222" s="49"/>
      <c r="M222" s="49"/>
      <c r="N222" s="80"/>
    </row>
    <row r="223" spans="1:14" hidden="1" outlineLevel="1" x14ac:dyDescent="0.25">
      <c r="A223" s="51" t="s">
        <v>602</v>
      </c>
      <c r="B223" s="79" t="s">
        <v>362</v>
      </c>
      <c r="C223" s="118"/>
      <c r="E223" s="87"/>
      <c r="F223" s="124" t="str">
        <f t="shared" si="20"/>
        <v/>
      </c>
      <c r="G223" s="124" t="str">
        <f t="shared" si="21"/>
        <v/>
      </c>
      <c r="H223" s="49"/>
      <c r="L223" s="49"/>
      <c r="M223" s="49"/>
      <c r="N223" s="80"/>
    </row>
    <row r="224" spans="1:14" hidden="1" outlineLevel="1" x14ac:dyDescent="0.25">
      <c r="A224" s="51" t="s">
        <v>603</v>
      </c>
      <c r="B224" s="79" t="s">
        <v>362</v>
      </c>
      <c r="C224" s="118"/>
      <c r="E224" s="87"/>
      <c r="F224" s="124" t="str">
        <f t="shared" si="20"/>
        <v/>
      </c>
      <c r="G224" s="124" t="str">
        <f t="shared" si="21"/>
        <v/>
      </c>
      <c r="H224" s="49"/>
      <c r="L224" s="49"/>
      <c r="M224" s="49"/>
      <c r="N224" s="80"/>
    </row>
    <row r="225" spans="1:14" hidden="1" outlineLevel="1" x14ac:dyDescent="0.25">
      <c r="A225" s="51" t="s">
        <v>604</v>
      </c>
      <c r="B225" s="79" t="s">
        <v>362</v>
      </c>
      <c r="C225" s="118"/>
      <c r="E225" s="87"/>
      <c r="F225" s="124" t="str">
        <f t="shared" si="20"/>
        <v/>
      </c>
      <c r="G225" s="124" t="str">
        <f t="shared" si="21"/>
        <v/>
      </c>
      <c r="H225" s="49"/>
      <c r="L225" s="49"/>
      <c r="M225" s="49"/>
    </row>
    <row r="226" spans="1:14" hidden="1" outlineLevel="1" x14ac:dyDescent="0.25">
      <c r="A226" s="51" t="s">
        <v>605</v>
      </c>
      <c r="B226" s="79" t="s">
        <v>362</v>
      </c>
      <c r="C226" s="118"/>
      <c r="E226" s="68"/>
      <c r="F226" s="124" t="str">
        <f t="shared" si="20"/>
        <v/>
      </c>
      <c r="G226" s="124" t="str">
        <f t="shared" si="21"/>
        <v/>
      </c>
      <c r="H226" s="49"/>
      <c r="L226" s="49"/>
      <c r="M226" s="49"/>
    </row>
    <row r="227" spans="1:14" hidden="1" outlineLevel="1" x14ac:dyDescent="0.25">
      <c r="A227" s="51" t="s">
        <v>606</v>
      </c>
      <c r="B227" s="79" t="s">
        <v>362</v>
      </c>
      <c r="C227" s="118"/>
      <c r="E227" s="87"/>
      <c r="F227" s="124" t="str">
        <f t="shared" si="20"/>
        <v/>
      </c>
      <c r="G227" s="124" t="str">
        <f t="shared" si="21"/>
        <v/>
      </c>
      <c r="H227" s="49"/>
      <c r="L227" s="49"/>
      <c r="M227" s="49"/>
    </row>
    <row r="228" spans="1:14" ht="15" customHeight="1" collapsed="1" x14ac:dyDescent="0.25">
      <c r="A228" s="70"/>
      <c r="B228" s="71" t="s">
        <v>607</v>
      </c>
      <c r="C228" s="70"/>
      <c r="D228" s="70"/>
      <c r="E228" s="72"/>
      <c r="F228" s="73"/>
      <c r="G228" s="73"/>
      <c r="H228" s="49"/>
      <c r="L228" s="49"/>
      <c r="M228" s="49"/>
    </row>
    <row r="229" spans="1:14" ht="30" x14ac:dyDescent="0.25">
      <c r="A229" s="51" t="s">
        <v>608</v>
      </c>
      <c r="B229" s="68" t="s">
        <v>609</v>
      </c>
      <c r="C229" s="51" t="str">
        <f>C30</f>
        <v>Danish Ship Finance A/S :: Covered Bond Label</v>
      </c>
      <c r="H229" s="49"/>
      <c r="L229" s="49"/>
      <c r="M229" s="49"/>
    </row>
    <row r="230" spans="1:14" ht="15" customHeight="1" x14ac:dyDescent="0.25">
      <c r="A230" s="70"/>
      <c r="B230" s="71" t="s">
        <v>610</v>
      </c>
      <c r="C230" s="70"/>
      <c r="D230" s="70"/>
      <c r="E230" s="72"/>
      <c r="F230" s="73"/>
      <c r="G230" s="73"/>
      <c r="H230" s="49"/>
      <c r="L230" s="49"/>
      <c r="M230" s="49"/>
    </row>
    <row r="231" spans="1:14" x14ac:dyDescent="0.25">
      <c r="A231" s="51" t="s">
        <v>611</v>
      </c>
      <c r="B231" s="51" t="s">
        <v>612</v>
      </c>
      <c r="C231" s="118">
        <v>100136.65347017527</v>
      </c>
      <c r="E231" s="68"/>
      <c r="H231" s="49"/>
      <c r="L231" s="49"/>
      <c r="M231" s="49"/>
    </row>
    <row r="232" spans="1:14" x14ac:dyDescent="0.25">
      <c r="A232" s="51" t="s">
        <v>613</v>
      </c>
      <c r="B232" s="1" t="s">
        <v>614</v>
      </c>
      <c r="C232" s="118">
        <v>19977.691091014902</v>
      </c>
      <c r="E232" s="68"/>
      <c r="H232" s="49"/>
      <c r="L232" s="49"/>
      <c r="M232" s="49"/>
    </row>
    <row r="233" spans="1:14" x14ac:dyDescent="0.25">
      <c r="A233" s="51" t="s">
        <v>615</v>
      </c>
      <c r="B233" s="1" t="s">
        <v>616</v>
      </c>
      <c r="C233" s="118">
        <v>80158.962379160366</v>
      </c>
      <c r="E233" s="68"/>
      <c r="H233" s="49"/>
      <c r="L233" s="49"/>
      <c r="M233" s="49"/>
    </row>
    <row r="234" spans="1:14" hidden="1" outlineLevel="1" x14ac:dyDescent="0.25">
      <c r="A234" s="51" t="s">
        <v>617</v>
      </c>
      <c r="B234" s="66" t="s">
        <v>618</v>
      </c>
      <c r="C234" s="120"/>
      <c r="D234" s="68"/>
      <c r="E234" s="68"/>
      <c r="H234" s="49"/>
      <c r="L234" s="49"/>
      <c r="M234" s="49"/>
    </row>
    <row r="235" spans="1:14" hidden="1" outlineLevel="1" x14ac:dyDescent="0.25">
      <c r="A235" s="51" t="s">
        <v>619</v>
      </c>
      <c r="B235" s="66" t="s">
        <v>620</v>
      </c>
      <c r="C235" s="120"/>
      <c r="D235" s="68"/>
      <c r="E235" s="68"/>
      <c r="H235" s="49"/>
      <c r="L235" s="49"/>
      <c r="M235" s="49"/>
    </row>
    <row r="236" spans="1:14" hidden="1" outlineLevel="1" x14ac:dyDescent="0.25">
      <c r="A236" s="51" t="s">
        <v>621</v>
      </c>
      <c r="B236" s="66" t="s">
        <v>622</v>
      </c>
      <c r="C236" s="68"/>
      <c r="D236" s="68"/>
      <c r="E236" s="68"/>
      <c r="H236" s="49"/>
      <c r="L236" s="49"/>
      <c r="M236" s="49"/>
    </row>
    <row r="237" spans="1:14" hidden="1" outlineLevel="1" x14ac:dyDescent="0.25">
      <c r="A237" s="51" t="s">
        <v>623</v>
      </c>
      <c r="C237" s="68"/>
      <c r="D237" s="68"/>
      <c r="E237" s="68"/>
      <c r="H237" s="49"/>
      <c r="L237" s="49"/>
      <c r="M237" s="49"/>
    </row>
    <row r="238" spans="1:14" hidden="1" outlineLevel="1" x14ac:dyDescent="0.25">
      <c r="A238" s="51" t="s">
        <v>624</v>
      </c>
      <c r="C238" s="68"/>
      <c r="D238" s="68"/>
      <c r="E238" s="68"/>
      <c r="H238" s="49"/>
      <c r="L238" s="49"/>
      <c r="M238" s="49"/>
    </row>
    <row r="239" spans="1:14" hidden="1" outlineLevel="1" x14ac:dyDescent="0.25">
      <c r="A239" s="70"/>
      <c r="B239" s="71" t="s">
        <v>625</v>
      </c>
      <c r="C239" s="70"/>
      <c r="D239" s="70"/>
      <c r="E239" s="70"/>
      <c r="F239" s="70"/>
      <c r="G239" s="70"/>
      <c r="H239" s="49"/>
      <c r="K239"/>
      <c r="L239"/>
      <c r="M239"/>
      <c r="N239"/>
    </row>
    <row r="240" spans="1:14" ht="30" hidden="1" outlineLevel="1" x14ac:dyDescent="0.25">
      <c r="A240" s="51" t="s">
        <v>626</v>
      </c>
      <c r="B240" s="51" t="s">
        <v>627</v>
      </c>
      <c r="C240" s="51" t="s">
        <v>628</v>
      </c>
      <c r="G240"/>
      <c r="H240" s="49"/>
      <c r="K240"/>
      <c r="L240"/>
      <c r="M240"/>
      <c r="N240"/>
    </row>
    <row r="241" spans="1:14" hidden="1" outlineLevel="1" x14ac:dyDescent="0.25">
      <c r="A241" s="51" t="s">
        <v>629</v>
      </c>
      <c r="B241" s="51" t="s">
        <v>630</v>
      </c>
      <c r="C241" s="51" t="s">
        <v>285</v>
      </c>
      <c r="G241"/>
      <c r="H241" s="49"/>
      <c r="K241"/>
      <c r="L241"/>
      <c r="M241"/>
      <c r="N241"/>
    </row>
    <row r="242" spans="1:14" hidden="1" outlineLevel="1" x14ac:dyDescent="0.25">
      <c r="A242" s="51" t="s">
        <v>631</v>
      </c>
      <c r="B242" s="51" t="s">
        <v>632</v>
      </c>
      <c r="C242" s="51" t="s">
        <v>633</v>
      </c>
      <c r="G242"/>
      <c r="H242" s="49"/>
      <c r="K242"/>
      <c r="L242"/>
      <c r="M242"/>
      <c r="N242"/>
    </row>
    <row r="243" spans="1:14" ht="30" hidden="1" outlineLevel="1" x14ac:dyDescent="0.25">
      <c r="A243" s="51" t="s">
        <v>634</v>
      </c>
      <c r="B243" s="51" t="s">
        <v>635</v>
      </c>
      <c r="C243" s="51" t="s">
        <v>628</v>
      </c>
      <c r="G243"/>
      <c r="H243" s="49"/>
      <c r="K243"/>
      <c r="L243"/>
      <c r="M243"/>
      <c r="N243"/>
    </row>
    <row r="244" spans="1:14" hidden="1" outlineLevel="1" x14ac:dyDescent="0.25">
      <c r="A244" s="51" t="s">
        <v>636</v>
      </c>
      <c r="B244" s="51" t="s">
        <v>637</v>
      </c>
      <c r="C244" s="163" t="s">
        <v>638</v>
      </c>
      <c r="D244" s="163" t="s">
        <v>639</v>
      </c>
      <c r="E244" s="132"/>
      <c r="G244"/>
      <c r="H244" s="49"/>
      <c r="K244"/>
      <c r="L244"/>
      <c r="M244"/>
      <c r="N244"/>
    </row>
    <row r="245" spans="1:14" hidden="1" outlineLevel="1" x14ac:dyDescent="0.25">
      <c r="A245" s="51" t="s">
        <v>640</v>
      </c>
      <c r="B245" s="51" t="s">
        <v>641</v>
      </c>
      <c r="C245" s="132" t="s">
        <v>628</v>
      </c>
      <c r="G245"/>
      <c r="H245" s="49"/>
      <c r="K245"/>
      <c r="L245"/>
      <c r="M245"/>
      <c r="N245"/>
    </row>
    <row r="246" spans="1:14" hidden="1" outlineLevel="1" x14ac:dyDescent="0.25">
      <c r="A246" s="51" t="s">
        <v>642</v>
      </c>
      <c r="B246" s="51" t="s">
        <v>643</v>
      </c>
      <c r="C246" s="51" t="s">
        <v>633</v>
      </c>
      <c r="G246"/>
      <c r="H246" s="49"/>
      <c r="K246"/>
      <c r="L246"/>
      <c r="M246"/>
      <c r="N246"/>
    </row>
    <row r="247" spans="1:14" hidden="1" outlineLevel="1" x14ac:dyDescent="0.25">
      <c r="A247" s="51" t="s">
        <v>644</v>
      </c>
      <c r="D247"/>
      <c r="E247"/>
      <c r="F247"/>
      <c r="G247"/>
      <c r="H247" s="49"/>
      <c r="K247"/>
      <c r="L247"/>
      <c r="M247"/>
      <c r="N247"/>
    </row>
    <row r="248" spans="1:14" hidden="1" outlineLevel="1" x14ac:dyDescent="0.25">
      <c r="A248" s="51" t="s">
        <v>645</v>
      </c>
      <c r="D248"/>
      <c r="E248"/>
      <c r="F248"/>
      <c r="G248"/>
      <c r="H248" s="49"/>
      <c r="K248"/>
      <c r="L248"/>
      <c r="M248"/>
      <c r="N248"/>
    </row>
    <row r="249" spans="1:14" hidden="1" outlineLevel="1" x14ac:dyDescent="0.25">
      <c r="A249" s="51" t="s">
        <v>646</v>
      </c>
      <c r="D249"/>
      <c r="E249"/>
      <c r="F249"/>
      <c r="G249"/>
      <c r="H249" s="49"/>
      <c r="K249"/>
      <c r="L249"/>
      <c r="M249"/>
      <c r="N249"/>
    </row>
    <row r="250" spans="1:14" hidden="1" outlineLevel="1" x14ac:dyDescent="0.25">
      <c r="A250" s="51" t="s">
        <v>647</v>
      </c>
      <c r="D250"/>
      <c r="E250"/>
      <c r="F250"/>
      <c r="G250"/>
      <c r="H250" s="49"/>
      <c r="K250"/>
      <c r="L250"/>
      <c r="M250"/>
      <c r="N250"/>
    </row>
    <row r="251" spans="1:14" hidden="1" outlineLevel="1" x14ac:dyDescent="0.25">
      <c r="A251" s="51" t="s">
        <v>648</v>
      </c>
      <c r="D251"/>
      <c r="E251"/>
      <c r="F251"/>
      <c r="G251"/>
      <c r="H251" s="49"/>
      <c r="K251"/>
      <c r="L251"/>
      <c r="M251"/>
      <c r="N251"/>
    </row>
    <row r="252" spans="1:14" hidden="1" outlineLevel="1" x14ac:dyDescent="0.25">
      <c r="A252" s="51" t="s">
        <v>649</v>
      </c>
      <c r="D252"/>
      <c r="E252"/>
      <c r="F252"/>
      <c r="G252"/>
      <c r="H252" s="49"/>
      <c r="K252"/>
      <c r="L252"/>
      <c r="M252"/>
      <c r="N252"/>
    </row>
    <row r="253" spans="1:14" hidden="1" outlineLevel="1" x14ac:dyDescent="0.25">
      <c r="A253" s="51" t="s">
        <v>650</v>
      </c>
      <c r="D253"/>
      <c r="E253"/>
      <c r="F253"/>
      <c r="G253"/>
      <c r="H253" s="49"/>
      <c r="K253"/>
      <c r="L253"/>
      <c r="M253"/>
      <c r="N253"/>
    </row>
    <row r="254" spans="1:14" hidden="1" outlineLevel="1" x14ac:dyDescent="0.25">
      <c r="A254" s="51" t="s">
        <v>651</v>
      </c>
      <c r="D254"/>
      <c r="E254"/>
      <c r="F254"/>
      <c r="G254"/>
      <c r="H254" s="49"/>
      <c r="K254"/>
      <c r="L254"/>
      <c r="M254"/>
      <c r="N254"/>
    </row>
    <row r="255" spans="1:14" hidden="1" outlineLevel="1" x14ac:dyDescent="0.25">
      <c r="A255" s="51" t="s">
        <v>652</v>
      </c>
      <c r="D255"/>
      <c r="E255"/>
      <c r="F255"/>
      <c r="G255"/>
      <c r="H255" s="49"/>
      <c r="K255"/>
      <c r="L255"/>
      <c r="M255"/>
      <c r="N255"/>
    </row>
    <row r="256" spans="1:14" hidden="1" outlineLevel="1" x14ac:dyDescent="0.25">
      <c r="A256" s="51" t="s">
        <v>653</v>
      </c>
      <c r="D256"/>
      <c r="E256"/>
      <c r="F256"/>
      <c r="G256"/>
      <c r="H256" s="49"/>
      <c r="K256"/>
      <c r="L256"/>
      <c r="M256"/>
      <c r="N256"/>
    </row>
    <row r="257" spans="1:14" hidden="1" outlineLevel="1" x14ac:dyDescent="0.25">
      <c r="A257" s="51" t="s">
        <v>654</v>
      </c>
      <c r="D257"/>
      <c r="E257"/>
      <c r="F257"/>
      <c r="G257"/>
      <c r="H257" s="49"/>
      <c r="K257"/>
      <c r="L257"/>
      <c r="M257"/>
      <c r="N257"/>
    </row>
    <row r="258" spans="1:14" hidden="1" outlineLevel="1" x14ac:dyDescent="0.25">
      <c r="A258" s="51" t="s">
        <v>655</v>
      </c>
      <c r="D258"/>
      <c r="E258"/>
      <c r="F258"/>
      <c r="G258"/>
      <c r="H258" s="49"/>
      <c r="K258"/>
      <c r="L258"/>
      <c r="M258"/>
      <c r="N258"/>
    </row>
    <row r="259" spans="1:14" hidden="1" outlineLevel="1" x14ac:dyDescent="0.25">
      <c r="A259" s="51" t="s">
        <v>656</v>
      </c>
      <c r="D259"/>
      <c r="E259"/>
      <c r="F259"/>
      <c r="G259"/>
      <c r="H259" s="49"/>
      <c r="K259"/>
      <c r="L259"/>
      <c r="M259"/>
      <c r="N259"/>
    </row>
    <row r="260" spans="1:14" hidden="1" outlineLevel="1" x14ac:dyDescent="0.25">
      <c r="A260" s="51" t="s">
        <v>657</v>
      </c>
      <c r="D260"/>
      <c r="E260"/>
      <c r="F260"/>
      <c r="G260"/>
      <c r="H260" s="49"/>
      <c r="K260"/>
      <c r="L260"/>
      <c r="M260"/>
      <c r="N260"/>
    </row>
    <row r="261" spans="1:14" hidden="1" outlineLevel="1" x14ac:dyDescent="0.25">
      <c r="A261" s="51" t="s">
        <v>658</v>
      </c>
      <c r="D261"/>
      <c r="E261"/>
      <c r="F261"/>
      <c r="G261"/>
      <c r="H261" s="49"/>
      <c r="K261"/>
      <c r="L261"/>
      <c r="M261"/>
      <c r="N261"/>
    </row>
    <row r="262" spans="1:14" hidden="1" outlineLevel="1" x14ac:dyDescent="0.25">
      <c r="A262" s="51" t="s">
        <v>659</v>
      </c>
      <c r="D262"/>
      <c r="E262"/>
      <c r="F262"/>
      <c r="G262"/>
      <c r="H262" s="49"/>
      <c r="K262"/>
      <c r="L262"/>
      <c r="M262"/>
      <c r="N262"/>
    </row>
    <row r="263" spans="1:14" hidden="1" outlineLevel="1" x14ac:dyDescent="0.25">
      <c r="A263" s="51" t="s">
        <v>660</v>
      </c>
      <c r="D263"/>
      <c r="E263"/>
      <c r="F263"/>
      <c r="G263"/>
      <c r="H263" s="49"/>
      <c r="K263"/>
      <c r="L263"/>
      <c r="M263"/>
      <c r="N263"/>
    </row>
    <row r="264" spans="1:14" hidden="1" outlineLevel="1" x14ac:dyDescent="0.25">
      <c r="A264" s="51" t="s">
        <v>661</v>
      </c>
      <c r="D264"/>
      <c r="E264"/>
      <c r="F264"/>
      <c r="G264"/>
      <c r="H264" s="49"/>
      <c r="K264"/>
      <c r="L264"/>
      <c r="M264"/>
      <c r="N264"/>
    </row>
    <row r="265" spans="1:14" hidden="1" outlineLevel="1" x14ac:dyDescent="0.25">
      <c r="A265" s="51" t="s">
        <v>662</v>
      </c>
      <c r="D265"/>
      <c r="E265"/>
      <c r="F265"/>
      <c r="G265"/>
      <c r="H265" s="49"/>
      <c r="K265"/>
      <c r="L265"/>
      <c r="M265"/>
      <c r="N265"/>
    </row>
    <row r="266" spans="1:14" hidden="1" outlineLevel="1" x14ac:dyDescent="0.25">
      <c r="A266" s="51" t="s">
        <v>663</v>
      </c>
      <c r="D266"/>
      <c r="E266"/>
      <c r="F266"/>
      <c r="G266"/>
      <c r="H266" s="49"/>
      <c r="K266"/>
      <c r="L266"/>
      <c r="M266"/>
      <c r="N266"/>
    </row>
    <row r="267" spans="1:14" hidden="1" outlineLevel="1" x14ac:dyDescent="0.25">
      <c r="A267" s="51" t="s">
        <v>664</v>
      </c>
      <c r="D267"/>
      <c r="E267"/>
      <c r="F267"/>
      <c r="G267"/>
      <c r="H267" s="49"/>
      <c r="K267"/>
      <c r="L267"/>
      <c r="M267"/>
      <c r="N267"/>
    </row>
    <row r="268" spans="1:14" hidden="1" outlineLevel="1" x14ac:dyDescent="0.25">
      <c r="A268" s="51" t="s">
        <v>665</v>
      </c>
      <c r="D268"/>
      <c r="E268"/>
      <c r="F268"/>
      <c r="G268"/>
      <c r="H268" s="49"/>
      <c r="K268"/>
      <c r="L268"/>
      <c r="M268"/>
      <c r="N268"/>
    </row>
    <row r="269" spans="1:14" hidden="1" outlineLevel="1" x14ac:dyDescent="0.25">
      <c r="A269" s="51" t="s">
        <v>666</v>
      </c>
      <c r="D269"/>
      <c r="E269"/>
      <c r="F269"/>
      <c r="G269"/>
      <c r="H269" s="49"/>
      <c r="K269"/>
      <c r="L269"/>
      <c r="M269"/>
      <c r="N269"/>
    </row>
    <row r="270" spans="1:14" hidden="1" outlineLevel="1" x14ac:dyDescent="0.25">
      <c r="A270" s="51" t="s">
        <v>667</v>
      </c>
      <c r="D270"/>
      <c r="E270"/>
      <c r="F270"/>
      <c r="G270"/>
      <c r="H270" s="49"/>
      <c r="K270"/>
      <c r="L270"/>
      <c r="M270"/>
      <c r="N270"/>
    </row>
    <row r="271" spans="1:14" hidden="1" outlineLevel="1" x14ac:dyDescent="0.25">
      <c r="A271" s="51" t="s">
        <v>668</v>
      </c>
      <c r="D271"/>
      <c r="E271"/>
      <c r="F271"/>
      <c r="G271"/>
      <c r="H271" s="49"/>
      <c r="K271"/>
      <c r="L271"/>
      <c r="M271"/>
      <c r="N271"/>
    </row>
    <row r="272" spans="1:14" hidden="1" outlineLevel="1" x14ac:dyDescent="0.25">
      <c r="A272" s="51" t="s">
        <v>669</v>
      </c>
      <c r="D272"/>
      <c r="E272"/>
      <c r="F272"/>
      <c r="G272"/>
      <c r="H272" s="49"/>
      <c r="K272"/>
      <c r="L272"/>
      <c r="M272"/>
      <c r="N272"/>
    </row>
    <row r="273" spans="1:14" hidden="1" outlineLevel="1" x14ac:dyDescent="0.25">
      <c r="A273" s="51" t="s">
        <v>670</v>
      </c>
      <c r="D273"/>
      <c r="E273"/>
      <c r="F273"/>
      <c r="G273"/>
      <c r="H273" s="49"/>
      <c r="K273"/>
      <c r="L273"/>
      <c r="M273"/>
      <c r="N273"/>
    </row>
    <row r="274" spans="1:14" hidden="1" outlineLevel="1" x14ac:dyDescent="0.25">
      <c r="A274" s="51" t="s">
        <v>671</v>
      </c>
      <c r="D274"/>
      <c r="E274"/>
      <c r="F274"/>
      <c r="G274"/>
      <c r="H274" s="49"/>
      <c r="K274"/>
      <c r="L274"/>
      <c r="M274"/>
      <c r="N274"/>
    </row>
    <row r="275" spans="1:14" hidden="1" outlineLevel="1" x14ac:dyDescent="0.25">
      <c r="A275" s="51" t="s">
        <v>672</v>
      </c>
      <c r="D275"/>
      <c r="E275"/>
      <c r="F275"/>
      <c r="G275"/>
      <c r="H275" s="49"/>
      <c r="K275"/>
      <c r="L275"/>
      <c r="M275"/>
      <c r="N275"/>
    </row>
    <row r="276" spans="1:14" hidden="1" outlineLevel="1" x14ac:dyDescent="0.25">
      <c r="A276" s="51" t="s">
        <v>673</v>
      </c>
      <c r="D276"/>
      <c r="E276"/>
      <c r="F276"/>
      <c r="G276"/>
      <c r="H276" s="49"/>
      <c r="K276"/>
      <c r="L276"/>
      <c r="M276"/>
      <c r="N276"/>
    </row>
    <row r="277" spans="1:14" hidden="1" outlineLevel="1" x14ac:dyDescent="0.25">
      <c r="A277" s="51" t="s">
        <v>674</v>
      </c>
      <c r="D277"/>
      <c r="E277"/>
      <c r="F277"/>
      <c r="G277"/>
      <c r="H277" s="49"/>
      <c r="K277"/>
      <c r="L277"/>
      <c r="M277"/>
      <c r="N277"/>
    </row>
    <row r="278" spans="1:14" hidden="1" outlineLevel="1" x14ac:dyDescent="0.25">
      <c r="A278" s="51" t="s">
        <v>675</v>
      </c>
      <c r="D278"/>
      <c r="E278"/>
      <c r="F278"/>
      <c r="G278"/>
      <c r="H278" s="49"/>
      <c r="K278"/>
      <c r="L278"/>
      <c r="M278"/>
      <c r="N278"/>
    </row>
    <row r="279" spans="1:14" hidden="1" outlineLevel="1" x14ac:dyDescent="0.25">
      <c r="A279" s="51" t="s">
        <v>676</v>
      </c>
      <c r="D279"/>
      <c r="E279"/>
      <c r="F279"/>
      <c r="G279"/>
      <c r="H279" s="49"/>
      <c r="K279"/>
      <c r="L279"/>
      <c r="M279"/>
      <c r="N279"/>
    </row>
    <row r="280" spans="1:14" hidden="1" outlineLevel="1" x14ac:dyDescent="0.25">
      <c r="A280" s="51" t="s">
        <v>677</v>
      </c>
      <c r="D280"/>
      <c r="E280"/>
      <c r="F280"/>
      <c r="G280"/>
      <c r="H280" s="49"/>
      <c r="K280"/>
      <c r="L280"/>
      <c r="M280"/>
      <c r="N280"/>
    </row>
    <row r="281" spans="1:14" hidden="1" outlineLevel="1" x14ac:dyDescent="0.25">
      <c r="A281" s="51" t="s">
        <v>678</v>
      </c>
      <c r="D281"/>
      <c r="E281"/>
      <c r="F281"/>
      <c r="G281"/>
      <c r="H281" s="49"/>
      <c r="K281"/>
      <c r="L281"/>
      <c r="M281"/>
      <c r="N281"/>
    </row>
    <row r="282" spans="1:14" hidden="1" outlineLevel="1" x14ac:dyDescent="0.25">
      <c r="A282" s="51" t="s">
        <v>679</v>
      </c>
      <c r="D282"/>
      <c r="E282"/>
      <c r="F282"/>
      <c r="G282"/>
      <c r="H282" s="49"/>
      <c r="K282"/>
      <c r="L282"/>
      <c r="M282"/>
      <c r="N282"/>
    </row>
    <row r="283" spans="1:14" hidden="1" outlineLevel="1" x14ac:dyDescent="0.25">
      <c r="A283" s="51" t="s">
        <v>680</v>
      </c>
      <c r="D283"/>
      <c r="E283"/>
      <c r="F283"/>
      <c r="G283"/>
      <c r="H283" s="49"/>
      <c r="K283"/>
      <c r="L283"/>
      <c r="M283"/>
      <c r="N283"/>
    </row>
    <row r="284" spans="1:14" hidden="1" outlineLevel="1" x14ac:dyDescent="0.25">
      <c r="A284" s="51" t="s">
        <v>681</v>
      </c>
      <c r="D284"/>
      <c r="E284"/>
      <c r="F284"/>
      <c r="G284"/>
      <c r="H284" s="49"/>
      <c r="K284"/>
      <c r="L284"/>
      <c r="M284"/>
      <c r="N284"/>
    </row>
    <row r="285" spans="1:14" ht="18.75" collapsed="1" x14ac:dyDescent="0.25">
      <c r="A285" s="62"/>
      <c r="B285" s="62" t="s">
        <v>682</v>
      </c>
      <c r="C285" s="62"/>
      <c r="D285" s="62"/>
      <c r="E285" s="62"/>
      <c r="F285" s="63"/>
      <c r="G285" s="64"/>
      <c r="H285" s="49"/>
      <c r="I285" s="55"/>
      <c r="J285" s="55"/>
      <c r="K285" s="55"/>
      <c r="L285" s="55"/>
      <c r="M285" s="57"/>
    </row>
    <row r="286" spans="1:14" ht="18.75" x14ac:dyDescent="0.25">
      <c r="A286" s="144" t="s">
        <v>683</v>
      </c>
      <c r="B286" s="145"/>
      <c r="C286" s="145"/>
      <c r="D286" s="145"/>
      <c r="E286" s="145"/>
      <c r="F286" s="146"/>
      <c r="G286" s="145"/>
      <c r="H286" s="49"/>
      <c r="I286" s="55"/>
      <c r="J286" s="55"/>
      <c r="K286" s="55"/>
      <c r="L286" s="55"/>
      <c r="M286" s="57"/>
    </row>
    <row r="287" spans="1:14" ht="18.75" x14ac:dyDescent="0.25">
      <c r="A287" s="144" t="s">
        <v>684</v>
      </c>
      <c r="B287" s="145"/>
      <c r="C287" s="145"/>
      <c r="D287" s="145"/>
      <c r="E287" s="145"/>
      <c r="F287" s="146"/>
      <c r="G287" s="145"/>
      <c r="H287" s="49"/>
      <c r="I287" s="55"/>
      <c r="J287" s="55"/>
      <c r="K287" s="55"/>
      <c r="L287" s="55"/>
      <c r="M287" s="57"/>
    </row>
    <row r="288" spans="1:14" x14ac:dyDescent="0.25">
      <c r="A288" s="51" t="s">
        <v>685</v>
      </c>
      <c r="B288" s="66" t="s">
        <v>686</v>
      </c>
      <c r="C288" s="90">
        <f>ROW(B38)</f>
        <v>38</v>
      </c>
      <c r="D288" s="86"/>
      <c r="E288" s="86"/>
      <c r="F288" s="86"/>
      <c r="G288" s="86"/>
      <c r="H288" s="49"/>
      <c r="I288" s="66"/>
      <c r="J288" s="90"/>
      <c r="L288" s="86"/>
      <c r="M288" s="86"/>
      <c r="N288" s="86"/>
    </row>
    <row r="289" spans="1:14" x14ac:dyDescent="0.25">
      <c r="A289" s="51" t="s">
        <v>687</v>
      </c>
      <c r="B289" s="66" t="s">
        <v>688</v>
      </c>
      <c r="C289" s="90">
        <f>ROW(B39)</f>
        <v>39</v>
      </c>
      <c r="E289" s="86"/>
      <c r="F289" s="86"/>
      <c r="H289" s="49"/>
      <c r="I289" s="66"/>
      <c r="J289" s="90"/>
      <c r="L289" s="86"/>
      <c r="M289" s="86"/>
    </row>
    <row r="290" spans="1:14" ht="30" x14ac:dyDescent="0.25">
      <c r="A290" s="51" t="s">
        <v>689</v>
      </c>
      <c r="B290" s="66" t="s">
        <v>690</v>
      </c>
      <c r="C290" s="132" t="s">
        <v>691</v>
      </c>
      <c r="G290" s="91"/>
      <c r="H290" s="49"/>
      <c r="I290" s="66"/>
      <c r="J290" s="90"/>
      <c r="K290" s="90"/>
      <c r="L290" s="91"/>
      <c r="M290" s="86"/>
      <c r="N290" s="91"/>
    </row>
    <row r="291" spans="1:14" x14ac:dyDescent="0.25">
      <c r="A291" s="51" t="s">
        <v>692</v>
      </c>
      <c r="B291" s="66" t="s">
        <v>693</v>
      </c>
      <c r="C291" s="90" t="str">
        <f ca="1">IF(ISREF(INDIRECT("'B1. HTT Mortgage Assets'!A1")),ROW(#REF!)&amp;" for Mortgage Assets","")</f>
        <v/>
      </c>
      <c r="D291" s="90" t="str">
        <f ca="1">IF(ISREF(INDIRECT("'B2. HTT Public Sector Assets'!A1")),ROW(#REF!)&amp; " for Public Sector Assets","")</f>
        <v/>
      </c>
      <c r="E291" s="91"/>
      <c r="F291" s="86"/>
      <c r="H291" s="49"/>
      <c r="I291" s="66"/>
      <c r="J291" s="90"/>
    </row>
    <row r="292" spans="1:14" x14ac:dyDescent="0.25">
      <c r="A292" s="51" t="s">
        <v>694</v>
      </c>
      <c r="B292" s="66" t="s">
        <v>695</v>
      </c>
      <c r="C292" s="90">
        <f>ROW(B52)</f>
        <v>52</v>
      </c>
      <c r="G292" s="91"/>
      <c r="H292" s="49"/>
      <c r="I292" s="66"/>
      <c r="J292"/>
      <c r="K292" s="90"/>
      <c r="L292" s="91"/>
      <c r="N292" s="91"/>
    </row>
    <row r="293" spans="1:14" x14ac:dyDescent="0.25">
      <c r="A293" s="51" t="s">
        <v>696</v>
      </c>
      <c r="B293" s="66" t="s">
        <v>697</v>
      </c>
      <c r="C293" s="147" t="str">
        <f ca="1">IF(ISREF(INDIRECT("'B1. HTT Mortgage Assets'!A1")),ROW(#REF!)&amp;" for Residential Mortgage Assets","")</f>
        <v/>
      </c>
      <c r="D293" s="90" t="str">
        <f ca="1">IF(ISREF(INDIRECT("'B1. HTT Mortgage Assets'!A1")),ROW(#REF! )&amp; " for Commercial Mortgage Assets","")</f>
        <v/>
      </c>
      <c r="E293" s="91"/>
      <c r="F293" s="90" t="str">
        <f ca="1">IF(ISREF(INDIRECT("'B2. HTT Public Sector Assets'!A1")),ROW(#REF!)&amp; " for Public Sector Assets","")</f>
        <v/>
      </c>
      <c r="G293" s="90" t="str">
        <f ca="1">IF(ISREF(INDIRECT("'B3. HTT Shipping Assets'!A1")),ROW('B3. HTT Shipping Assets'!B116)&amp; " for Shipping Assets","")</f>
        <v>116 for Shipping Assets</v>
      </c>
      <c r="H293" s="49"/>
      <c r="I293" s="66"/>
      <c r="M293" s="91"/>
    </row>
    <row r="294" spans="1:14" x14ac:dyDescent="0.25">
      <c r="A294" s="51" t="s">
        <v>698</v>
      </c>
      <c r="B294" s="66" t="s">
        <v>699</v>
      </c>
      <c r="C294" s="147" t="s">
        <v>700</v>
      </c>
      <c r="H294" s="49"/>
      <c r="I294" s="66"/>
      <c r="J294" s="90"/>
      <c r="M294" s="91"/>
    </row>
    <row r="295" spans="1:14" x14ac:dyDescent="0.25">
      <c r="A295" s="51" t="s">
        <v>701</v>
      </c>
      <c r="B295" s="66" t="s">
        <v>702</v>
      </c>
      <c r="C295" s="90" t="str">
        <f ca="1">IF(ISREF(INDIRECT("'B1. HTT Mortgage Assets'!A1")),ROW(#REF!)&amp;" for Mortgage Assets","")</f>
        <v/>
      </c>
      <c r="D295" s="90" t="str">
        <f ca="1">IF(ISREF(INDIRECT("'B2. HTT Public Sector Assets'!A1")),ROW(#REF!)&amp;" for Public Sector Assets","")</f>
        <v/>
      </c>
      <c r="F295" s="90" t="str">
        <f ca="1">IF(ISREF(INDIRECT("'B3. HTT Shipping Assets'!A1")),ROW('B3. HTT Shipping Assets'!D80)&amp;" for Shipping Assets","")</f>
        <v>80 for Shipping Assets</v>
      </c>
      <c r="H295" s="49"/>
      <c r="I295" s="66"/>
      <c r="J295" s="90"/>
      <c r="L295" s="91"/>
      <c r="M295" s="91"/>
    </row>
    <row r="296" spans="1:14" x14ac:dyDescent="0.25">
      <c r="A296" s="51" t="s">
        <v>703</v>
      </c>
      <c r="B296" s="66" t="s">
        <v>704</v>
      </c>
      <c r="C296" s="90">
        <f>ROW(B111)</f>
        <v>111</v>
      </c>
      <c r="F296" s="91"/>
      <c r="H296" s="49"/>
      <c r="I296" s="66"/>
      <c r="J296" s="90"/>
      <c r="L296" s="91"/>
      <c r="M296" s="91"/>
    </row>
    <row r="297" spans="1:14" x14ac:dyDescent="0.25">
      <c r="A297" s="51" t="s">
        <v>705</v>
      </c>
      <c r="B297" s="66" t="s">
        <v>706</v>
      </c>
      <c r="C297" s="90">
        <f>ROW(B163)</f>
        <v>163</v>
      </c>
      <c r="E297" s="91"/>
      <c r="F297" s="91"/>
      <c r="H297" s="49"/>
      <c r="J297" s="90"/>
      <c r="L297" s="91"/>
    </row>
    <row r="298" spans="1:14" x14ac:dyDescent="0.25">
      <c r="A298" s="51" t="s">
        <v>707</v>
      </c>
      <c r="B298" s="66" t="s">
        <v>708</v>
      </c>
      <c r="C298" s="90">
        <f>ROW(B137)</f>
        <v>137</v>
      </c>
      <c r="E298" s="91"/>
      <c r="F298" s="91"/>
      <c r="H298" s="49"/>
      <c r="I298" s="66"/>
      <c r="J298" s="90"/>
      <c r="L298" s="91"/>
    </row>
    <row r="299" spans="1:14" x14ac:dyDescent="0.25">
      <c r="A299" s="51" t="s">
        <v>709</v>
      </c>
      <c r="B299" s="66" t="s">
        <v>710</v>
      </c>
      <c r="C299" s="132"/>
      <c r="E299" s="91"/>
      <c r="H299" s="49"/>
      <c r="I299" s="66"/>
      <c r="J299" s="51" t="s">
        <v>711</v>
      </c>
      <c r="L299" s="91"/>
    </row>
    <row r="300" spans="1:14" x14ac:dyDescent="0.25">
      <c r="A300" s="51" t="s">
        <v>712</v>
      </c>
      <c r="B300" s="66" t="s">
        <v>713</v>
      </c>
      <c r="C300" s="90" t="s">
        <v>714</v>
      </c>
      <c r="D300" s="90" t="s">
        <v>715</v>
      </c>
      <c r="E300" s="91"/>
      <c r="F300" s="159" t="s">
        <v>716</v>
      </c>
      <c r="H300" s="49"/>
      <c r="I300" s="66"/>
      <c r="J300" s="51" t="s">
        <v>717</v>
      </c>
      <c r="K300" s="90"/>
      <c r="L300" s="91"/>
    </row>
    <row r="301" spans="1:14" outlineLevel="1" x14ac:dyDescent="0.25">
      <c r="A301" s="51" t="s">
        <v>718</v>
      </c>
      <c r="B301" s="66" t="s">
        <v>719</v>
      </c>
      <c r="C301" s="90" t="s">
        <v>720</v>
      </c>
      <c r="H301" s="49"/>
      <c r="I301" s="66"/>
      <c r="J301" s="51" t="s">
        <v>721</v>
      </c>
      <c r="K301" s="90"/>
      <c r="L301" s="91"/>
    </row>
    <row r="302" spans="1:14" outlineLevel="1" x14ac:dyDescent="0.25">
      <c r="A302" s="51" t="s">
        <v>722</v>
      </c>
      <c r="B302" s="66" t="s">
        <v>723</v>
      </c>
      <c r="C302" s="90" t="str">
        <f>ROW('C. HTT Harmonised Glossary'!B18)&amp;" for Harmonised Glossary"</f>
        <v>18 for Harmonised Glossary</v>
      </c>
      <c r="H302" s="49"/>
      <c r="I302" s="66"/>
      <c r="J302" s="51" t="s">
        <v>724</v>
      </c>
      <c r="K302" s="90"/>
      <c r="L302" s="91"/>
    </row>
    <row r="303" spans="1:14" outlineLevel="1" x14ac:dyDescent="0.25">
      <c r="A303" s="51" t="s">
        <v>725</v>
      </c>
      <c r="B303" s="66" t="s">
        <v>726</v>
      </c>
      <c r="C303" s="90">
        <f>ROW(B65)</f>
        <v>65</v>
      </c>
      <c r="H303" s="49"/>
      <c r="I303" s="66"/>
      <c r="J303" s="90"/>
      <c r="K303" s="90"/>
      <c r="L303" s="91"/>
    </row>
    <row r="304" spans="1:14" outlineLevel="1" x14ac:dyDescent="0.25">
      <c r="A304" s="51" t="s">
        <v>727</v>
      </c>
      <c r="B304" s="66" t="s">
        <v>728</v>
      </c>
      <c r="C304" s="90">
        <f>ROW(B88)</f>
        <v>88</v>
      </c>
      <c r="H304" s="49"/>
      <c r="I304" s="66"/>
      <c r="J304" s="90"/>
      <c r="K304" s="90"/>
      <c r="L304" s="91"/>
    </row>
    <row r="305" spans="1:14" outlineLevel="1" x14ac:dyDescent="0.25">
      <c r="A305" s="51" t="s">
        <v>729</v>
      </c>
      <c r="B305" s="66" t="s">
        <v>730</v>
      </c>
      <c r="C305" s="90" t="s">
        <v>731</v>
      </c>
      <c r="E305" s="91"/>
      <c r="H305" s="49"/>
      <c r="I305" s="66"/>
      <c r="J305" s="90"/>
      <c r="K305" s="90"/>
      <c r="L305" s="91"/>
      <c r="N305" s="80"/>
    </row>
    <row r="306" spans="1:14" outlineLevel="1" x14ac:dyDescent="0.25">
      <c r="A306" s="51" t="s">
        <v>732</v>
      </c>
      <c r="B306" s="66" t="s">
        <v>733</v>
      </c>
      <c r="C306" s="90">
        <v>44</v>
      </c>
      <c r="E306" s="91"/>
      <c r="H306" s="49"/>
      <c r="I306" s="66"/>
      <c r="J306" s="90"/>
      <c r="K306" s="90"/>
      <c r="L306" s="91"/>
      <c r="N306" s="80"/>
    </row>
    <row r="307" spans="1:14" outlineLevel="1" x14ac:dyDescent="0.25">
      <c r="A307" s="51" t="s">
        <v>734</v>
      </c>
      <c r="B307" s="66" t="s">
        <v>735</v>
      </c>
      <c r="C307" s="90" t="str">
        <f ca="1">IF(ISREF(INDIRECT("'B1. HTT Mortgage Assets'!A1")),ROW(#REF!)&amp; " for Mortgage Assets","")</f>
        <v/>
      </c>
      <c r="D307" s="90" t="str">
        <f ca="1">IF(ISREF(INDIRECT("'B2. HTT Public Sector Assets'!A1")),ROW(#REF!)&amp; " for Public Sector Assets","")</f>
        <v/>
      </c>
      <c r="E307" s="91"/>
      <c r="F307" s="90" t="str">
        <f ca="1">IF(ISREF(INDIRECT("'B3. HTT Shipping Assets'!A1")),ROW('B3. HTT Shipping Assets'!D110)&amp; " for Shipping Assets","")</f>
        <v>110 for Shipping Assets</v>
      </c>
      <c r="H307" s="49"/>
      <c r="I307" s="66"/>
      <c r="J307" s="90"/>
      <c r="K307" s="90"/>
      <c r="L307" s="91"/>
      <c r="N307" s="80"/>
    </row>
    <row r="308" spans="1:14" outlineLevel="1" x14ac:dyDescent="0.25">
      <c r="A308" s="51" t="s">
        <v>736</v>
      </c>
      <c r="B308" s="66"/>
      <c r="E308" s="91"/>
      <c r="H308" s="49"/>
      <c r="I308" s="66"/>
      <c r="J308" s="90"/>
      <c r="K308" s="90"/>
      <c r="L308" s="91"/>
      <c r="N308" s="80"/>
    </row>
    <row r="309" spans="1:14" outlineLevel="1" x14ac:dyDescent="0.25">
      <c r="A309" s="51" t="s">
        <v>737</v>
      </c>
      <c r="E309" s="91"/>
      <c r="H309" s="49"/>
      <c r="I309" s="66"/>
      <c r="J309" s="90"/>
      <c r="K309" s="90"/>
      <c r="L309" s="91"/>
      <c r="N309" s="80"/>
    </row>
    <row r="310" spans="1:14" outlineLevel="1" x14ac:dyDescent="0.25">
      <c r="A310" s="51" t="s">
        <v>738</v>
      </c>
      <c r="H310" s="49"/>
      <c r="N310" s="80"/>
    </row>
    <row r="311" spans="1:14" ht="37.5" x14ac:dyDescent="0.25">
      <c r="A311" s="63"/>
      <c r="B311" s="62" t="s">
        <v>280</v>
      </c>
      <c r="C311" s="63"/>
      <c r="D311" s="63"/>
      <c r="E311" s="63"/>
      <c r="F311" s="63"/>
      <c r="G311" s="64"/>
      <c r="H311" s="49"/>
      <c r="I311" s="55"/>
      <c r="J311" s="57"/>
      <c r="K311" s="57"/>
      <c r="L311" s="57"/>
      <c r="M311" s="57"/>
      <c r="N311" s="80"/>
    </row>
    <row r="312" spans="1:14" x14ac:dyDescent="0.25">
      <c r="A312" s="51" t="s">
        <v>739</v>
      </c>
      <c r="B312" s="74" t="s">
        <v>740</v>
      </c>
      <c r="C312" s="51" t="s">
        <v>1196</v>
      </c>
      <c r="H312" s="49"/>
      <c r="I312" s="74"/>
      <c r="J312" s="90"/>
      <c r="N312" s="80"/>
    </row>
    <row r="313" spans="1:14" outlineLevel="1" x14ac:dyDescent="0.25">
      <c r="A313" s="51" t="s">
        <v>741</v>
      </c>
      <c r="B313" s="74" t="s">
        <v>742</v>
      </c>
      <c r="C313" s="51" t="s">
        <v>1196</v>
      </c>
      <c r="H313" s="49"/>
      <c r="I313" s="74"/>
      <c r="J313" s="90"/>
      <c r="N313" s="80"/>
    </row>
    <row r="314" spans="1:14" outlineLevel="1" x14ac:dyDescent="0.25">
      <c r="A314" s="51" t="s">
        <v>743</v>
      </c>
      <c r="B314" s="74" t="s">
        <v>744</v>
      </c>
      <c r="C314" s="51" t="s">
        <v>1196</v>
      </c>
      <c r="H314" s="49"/>
      <c r="I314" s="74"/>
      <c r="J314" s="90"/>
      <c r="N314" s="80"/>
    </row>
    <row r="315" spans="1:14" hidden="1" outlineLevel="1" x14ac:dyDescent="0.25">
      <c r="A315" s="51" t="s">
        <v>745</v>
      </c>
      <c r="B315" s="74"/>
      <c r="C315" s="90"/>
      <c r="H315" s="49"/>
      <c r="I315" s="74"/>
      <c r="J315" s="90"/>
      <c r="N315" s="80"/>
    </row>
    <row r="316" spans="1:14" hidden="1" outlineLevel="1" x14ac:dyDescent="0.25">
      <c r="A316" s="51" t="s">
        <v>746</v>
      </c>
      <c r="B316" s="74"/>
      <c r="C316" s="90"/>
      <c r="H316" s="49"/>
      <c r="I316" s="74"/>
      <c r="J316" s="90"/>
      <c r="N316" s="80"/>
    </row>
    <row r="317" spans="1:14" hidden="1" outlineLevel="1" x14ac:dyDescent="0.25">
      <c r="A317" s="51" t="s">
        <v>747</v>
      </c>
      <c r="B317" s="74"/>
      <c r="C317" s="90"/>
      <c r="H317" s="49"/>
      <c r="I317" s="74"/>
      <c r="J317" s="90"/>
      <c r="N317" s="80"/>
    </row>
    <row r="318" spans="1:14" hidden="1" outlineLevel="1" x14ac:dyDescent="0.25">
      <c r="A318" s="51" t="s">
        <v>748</v>
      </c>
      <c r="B318" s="74"/>
      <c r="C318" s="90"/>
      <c r="H318" s="49"/>
      <c r="I318" s="74"/>
      <c r="J318" s="90"/>
      <c r="N318" s="80"/>
    </row>
    <row r="319" spans="1:14" ht="18.75" hidden="1" x14ac:dyDescent="0.25">
      <c r="A319" s="63"/>
      <c r="B319" s="62" t="s">
        <v>281</v>
      </c>
      <c r="C319" s="63"/>
      <c r="D319" s="63"/>
      <c r="E319" s="63"/>
      <c r="F319" s="63"/>
      <c r="G319" s="64"/>
      <c r="H319" s="49"/>
      <c r="I319" s="55"/>
      <c r="J319" s="57"/>
      <c r="K319" s="57"/>
      <c r="L319" s="57"/>
      <c r="M319" s="57"/>
      <c r="N319" s="80"/>
    </row>
    <row r="320" spans="1:14" ht="15" hidden="1" customHeight="1" outlineLevel="1" x14ac:dyDescent="0.25">
      <c r="A320" s="70"/>
      <c r="B320" s="71" t="s">
        <v>749</v>
      </c>
      <c r="C320" s="70"/>
      <c r="D320" s="70"/>
      <c r="E320" s="72"/>
      <c r="F320" s="73"/>
      <c r="G320" s="73"/>
      <c r="H320" s="49"/>
      <c r="L320" s="49"/>
      <c r="M320" s="49"/>
      <c r="N320" s="80"/>
    </row>
    <row r="321" spans="1:14" hidden="1" outlineLevel="1" x14ac:dyDescent="0.25">
      <c r="A321" s="51" t="s">
        <v>750</v>
      </c>
      <c r="B321" s="66" t="s">
        <v>751</v>
      </c>
      <c r="C321" s="66"/>
      <c r="H321" s="49"/>
      <c r="I321" s="80"/>
      <c r="J321" s="80"/>
      <c r="K321" s="80"/>
      <c r="L321" s="80"/>
      <c r="M321" s="80"/>
      <c r="N321" s="80"/>
    </row>
    <row r="322" spans="1:14" hidden="1" outlineLevel="1" x14ac:dyDescent="0.25">
      <c r="A322" s="51" t="s">
        <v>752</v>
      </c>
      <c r="B322" s="66" t="s">
        <v>753</v>
      </c>
      <c r="C322" s="66"/>
      <c r="H322" s="49"/>
      <c r="I322" s="80"/>
      <c r="J322" s="80"/>
      <c r="K322" s="80"/>
      <c r="L322" s="80"/>
      <c r="M322" s="80"/>
      <c r="N322" s="80"/>
    </row>
    <row r="323" spans="1:14" hidden="1" outlineLevel="1" x14ac:dyDescent="0.25">
      <c r="A323" s="51" t="s">
        <v>754</v>
      </c>
      <c r="B323" s="66" t="s">
        <v>755</v>
      </c>
      <c r="C323" s="66"/>
      <c r="H323" s="49"/>
      <c r="I323" s="80"/>
      <c r="J323" s="80"/>
      <c r="K323" s="80"/>
      <c r="L323" s="80"/>
      <c r="M323" s="80"/>
      <c r="N323" s="80"/>
    </row>
    <row r="324" spans="1:14" hidden="1" outlineLevel="1" x14ac:dyDescent="0.25">
      <c r="A324" s="51" t="s">
        <v>756</v>
      </c>
      <c r="B324" s="66" t="s">
        <v>757</v>
      </c>
      <c r="H324" s="49"/>
      <c r="I324" s="80"/>
      <c r="J324" s="80"/>
      <c r="K324" s="80"/>
      <c r="L324" s="80"/>
      <c r="M324" s="80"/>
      <c r="N324" s="80"/>
    </row>
    <row r="325" spans="1:14" hidden="1" outlineLevel="1" x14ac:dyDescent="0.25">
      <c r="A325" s="51" t="s">
        <v>758</v>
      </c>
      <c r="B325" s="66" t="s">
        <v>759</v>
      </c>
      <c r="H325" s="49"/>
      <c r="I325" s="80"/>
      <c r="J325" s="80"/>
      <c r="K325" s="80"/>
      <c r="L325" s="80"/>
      <c r="M325" s="80"/>
      <c r="N325" s="80"/>
    </row>
    <row r="326" spans="1:14" hidden="1" outlineLevel="1" x14ac:dyDescent="0.25">
      <c r="A326" s="51" t="s">
        <v>760</v>
      </c>
      <c r="B326" s="66" t="s">
        <v>761</v>
      </c>
      <c r="H326" s="49"/>
      <c r="I326" s="80"/>
      <c r="J326" s="80"/>
      <c r="K326" s="80"/>
      <c r="L326" s="80"/>
      <c r="M326" s="80"/>
      <c r="N326" s="80"/>
    </row>
    <row r="327" spans="1:14" hidden="1" outlineLevel="1" x14ac:dyDescent="0.25">
      <c r="A327" s="51" t="s">
        <v>762</v>
      </c>
      <c r="B327" s="66" t="s">
        <v>763</v>
      </c>
      <c r="H327" s="49"/>
      <c r="I327" s="80"/>
      <c r="J327" s="80"/>
      <c r="K327" s="80"/>
      <c r="L327" s="80"/>
      <c r="M327" s="80"/>
      <c r="N327" s="80"/>
    </row>
    <row r="328" spans="1:14" hidden="1" outlineLevel="1" x14ac:dyDescent="0.25">
      <c r="A328" s="51" t="s">
        <v>764</v>
      </c>
      <c r="B328" s="66" t="s">
        <v>765</v>
      </c>
      <c r="H328" s="49"/>
      <c r="I328" s="80"/>
      <c r="J328" s="80"/>
      <c r="K328" s="80"/>
      <c r="L328" s="80"/>
      <c r="M328" s="80"/>
      <c r="N328" s="80"/>
    </row>
    <row r="329" spans="1:14" hidden="1" outlineLevel="1" x14ac:dyDescent="0.25">
      <c r="A329" s="51" t="s">
        <v>766</v>
      </c>
      <c r="B329" s="66" t="s">
        <v>767</v>
      </c>
      <c r="H329" s="49"/>
      <c r="I329" s="80"/>
      <c r="J329" s="80"/>
      <c r="K329" s="80"/>
      <c r="L329" s="80"/>
      <c r="M329" s="80"/>
      <c r="N329" s="80"/>
    </row>
    <row r="330" spans="1:14" hidden="1" outlineLevel="1" x14ac:dyDescent="0.25">
      <c r="A330" s="51" t="s">
        <v>768</v>
      </c>
      <c r="B330" s="79" t="s">
        <v>769</v>
      </c>
      <c r="H330" s="49"/>
      <c r="I330" s="80"/>
      <c r="J330" s="80"/>
      <c r="K330" s="80"/>
      <c r="L330" s="80"/>
      <c r="M330" s="80"/>
      <c r="N330" s="80"/>
    </row>
    <row r="331" spans="1:14" hidden="1" outlineLevel="1" x14ac:dyDescent="0.25">
      <c r="A331" s="51" t="s">
        <v>770</v>
      </c>
      <c r="B331" s="79" t="s">
        <v>769</v>
      </c>
      <c r="H331" s="49"/>
      <c r="I331" s="80"/>
      <c r="J331" s="80"/>
      <c r="K331" s="80"/>
      <c r="L331" s="80"/>
      <c r="M331" s="80"/>
      <c r="N331" s="80"/>
    </row>
    <row r="332" spans="1:14" hidden="1" outlineLevel="1" x14ac:dyDescent="0.25">
      <c r="A332" s="51" t="s">
        <v>771</v>
      </c>
      <c r="B332" s="79" t="s">
        <v>769</v>
      </c>
      <c r="H332" s="49"/>
      <c r="I332" s="80"/>
      <c r="J332" s="80"/>
      <c r="K332" s="80"/>
      <c r="L332" s="80"/>
      <c r="M332" s="80"/>
      <c r="N332" s="80"/>
    </row>
    <row r="333" spans="1:14" hidden="1" outlineLevel="1" x14ac:dyDescent="0.25">
      <c r="A333" s="51" t="s">
        <v>772</v>
      </c>
      <c r="B333" s="79" t="s">
        <v>769</v>
      </c>
      <c r="H333" s="49"/>
      <c r="I333" s="80"/>
      <c r="J333" s="80"/>
      <c r="K333" s="80"/>
      <c r="L333" s="80"/>
      <c r="M333" s="80"/>
      <c r="N333" s="80"/>
    </row>
    <row r="334" spans="1:14" hidden="1" outlineLevel="1" x14ac:dyDescent="0.25">
      <c r="A334" s="51" t="s">
        <v>773</v>
      </c>
      <c r="B334" s="79" t="s">
        <v>769</v>
      </c>
      <c r="H334" s="49"/>
      <c r="I334" s="80"/>
      <c r="J334" s="80"/>
      <c r="K334" s="80"/>
      <c r="L334" s="80"/>
      <c r="M334" s="80"/>
      <c r="N334" s="80"/>
    </row>
    <row r="335" spans="1:14" hidden="1" outlineLevel="1" x14ac:dyDescent="0.25">
      <c r="A335" s="51" t="s">
        <v>774</v>
      </c>
      <c r="B335" s="79" t="s">
        <v>769</v>
      </c>
      <c r="H335" s="49"/>
      <c r="I335" s="80"/>
      <c r="J335" s="80"/>
      <c r="K335" s="80"/>
      <c r="L335" s="80"/>
      <c r="M335" s="80"/>
      <c r="N335" s="80"/>
    </row>
    <row r="336" spans="1:14" hidden="1" outlineLevel="1" x14ac:dyDescent="0.25">
      <c r="A336" s="51" t="s">
        <v>775</v>
      </c>
      <c r="B336" s="79" t="s">
        <v>769</v>
      </c>
      <c r="H336" s="49"/>
      <c r="I336" s="80"/>
      <c r="J336" s="80"/>
      <c r="K336" s="80"/>
      <c r="L336" s="80"/>
      <c r="M336" s="80"/>
      <c r="N336" s="80"/>
    </row>
    <row r="337" spans="1:14" hidden="1" outlineLevel="1" x14ac:dyDescent="0.25">
      <c r="A337" s="51" t="s">
        <v>776</v>
      </c>
      <c r="B337" s="79" t="s">
        <v>769</v>
      </c>
      <c r="H337" s="49"/>
      <c r="I337" s="80"/>
      <c r="J337" s="80"/>
      <c r="K337" s="80"/>
      <c r="L337" s="80"/>
      <c r="M337" s="80"/>
      <c r="N337" s="80"/>
    </row>
    <row r="338" spans="1:14" hidden="1" outlineLevel="1" x14ac:dyDescent="0.25">
      <c r="A338" s="51" t="s">
        <v>777</v>
      </c>
      <c r="B338" s="79" t="s">
        <v>769</v>
      </c>
      <c r="H338" s="49"/>
      <c r="I338" s="80"/>
      <c r="J338" s="80"/>
      <c r="K338" s="80"/>
      <c r="L338" s="80"/>
      <c r="M338" s="80"/>
      <c r="N338" s="80"/>
    </row>
    <row r="339" spans="1:14" hidden="1" outlineLevel="1" x14ac:dyDescent="0.25">
      <c r="A339" s="51" t="s">
        <v>778</v>
      </c>
      <c r="B339" s="79" t="s">
        <v>769</v>
      </c>
      <c r="H339" s="49"/>
      <c r="I339" s="80"/>
      <c r="J339" s="80"/>
      <c r="K339" s="80"/>
      <c r="L339" s="80"/>
      <c r="M339" s="80"/>
      <c r="N339" s="80"/>
    </row>
    <row r="340" spans="1:14" hidden="1" outlineLevel="1" x14ac:dyDescent="0.25">
      <c r="A340" s="51" t="s">
        <v>779</v>
      </c>
      <c r="B340" s="79" t="s">
        <v>769</v>
      </c>
      <c r="H340" s="49"/>
      <c r="I340" s="80"/>
      <c r="J340" s="80"/>
      <c r="K340" s="80"/>
      <c r="L340" s="80"/>
      <c r="M340" s="80"/>
      <c r="N340" s="80"/>
    </row>
    <row r="341" spans="1:14" hidden="1" outlineLevel="1" x14ac:dyDescent="0.25">
      <c r="A341" s="51" t="s">
        <v>780</v>
      </c>
      <c r="B341" s="79" t="s">
        <v>769</v>
      </c>
      <c r="H341" s="49"/>
      <c r="I341" s="80"/>
      <c r="J341" s="80"/>
      <c r="K341" s="80"/>
      <c r="L341" s="80"/>
      <c r="M341" s="80"/>
      <c r="N341" s="80"/>
    </row>
    <row r="342" spans="1:14" hidden="1" outlineLevel="1" x14ac:dyDescent="0.25">
      <c r="A342" s="51" t="s">
        <v>781</v>
      </c>
      <c r="B342" s="79" t="s">
        <v>769</v>
      </c>
      <c r="H342" s="49"/>
      <c r="I342" s="80"/>
      <c r="J342" s="80"/>
      <c r="K342" s="80"/>
      <c r="L342" s="80"/>
      <c r="M342" s="80"/>
      <c r="N342" s="80"/>
    </row>
    <row r="343" spans="1:14" hidden="1" outlineLevel="1" x14ac:dyDescent="0.25">
      <c r="A343" s="51" t="s">
        <v>782</v>
      </c>
      <c r="B343" s="79" t="s">
        <v>769</v>
      </c>
      <c r="H343" s="49"/>
      <c r="I343" s="80"/>
      <c r="J343" s="80"/>
      <c r="K343" s="80"/>
      <c r="L343" s="80"/>
      <c r="M343" s="80"/>
      <c r="N343" s="80"/>
    </row>
    <row r="344" spans="1:14" hidden="1" outlineLevel="1" x14ac:dyDescent="0.25">
      <c r="A344" s="51" t="s">
        <v>783</v>
      </c>
      <c r="B344" s="79" t="s">
        <v>769</v>
      </c>
      <c r="H344" s="49"/>
      <c r="I344" s="80"/>
      <c r="J344" s="80"/>
      <c r="K344" s="80"/>
      <c r="L344" s="80"/>
      <c r="M344" s="80"/>
      <c r="N344" s="80"/>
    </row>
    <row r="345" spans="1:14" hidden="1" outlineLevel="1" x14ac:dyDescent="0.25">
      <c r="A345" s="51" t="s">
        <v>784</v>
      </c>
      <c r="B345" s="79" t="s">
        <v>769</v>
      </c>
      <c r="H345" s="49"/>
      <c r="I345" s="80"/>
      <c r="J345" s="80"/>
      <c r="K345" s="80"/>
      <c r="L345" s="80"/>
      <c r="M345" s="80"/>
      <c r="N345" s="80"/>
    </row>
    <row r="346" spans="1:14" hidden="1" outlineLevel="1" x14ac:dyDescent="0.25">
      <c r="A346" s="51" t="s">
        <v>785</v>
      </c>
      <c r="B346" s="79" t="s">
        <v>769</v>
      </c>
      <c r="H346" s="49"/>
      <c r="I346" s="80"/>
      <c r="J346" s="80"/>
      <c r="K346" s="80"/>
      <c r="L346" s="80"/>
      <c r="M346" s="80"/>
      <c r="N346" s="80"/>
    </row>
    <row r="347" spans="1:14" hidden="1" outlineLevel="1" x14ac:dyDescent="0.25">
      <c r="A347" s="51" t="s">
        <v>786</v>
      </c>
      <c r="B347" s="79" t="s">
        <v>769</v>
      </c>
      <c r="H347" s="49"/>
      <c r="I347" s="80"/>
      <c r="J347" s="80"/>
      <c r="K347" s="80"/>
      <c r="L347" s="80"/>
      <c r="M347" s="80"/>
      <c r="N347" s="80"/>
    </row>
    <row r="348" spans="1:14" hidden="1" outlineLevel="1" x14ac:dyDescent="0.25">
      <c r="A348" s="51" t="s">
        <v>787</v>
      </c>
      <c r="B348" s="79" t="s">
        <v>769</v>
      </c>
      <c r="H348" s="49"/>
      <c r="I348" s="80"/>
      <c r="J348" s="80"/>
      <c r="K348" s="80"/>
      <c r="L348" s="80"/>
      <c r="M348" s="80"/>
      <c r="N348" s="80"/>
    </row>
    <row r="349" spans="1:14" hidden="1" outlineLevel="1" x14ac:dyDescent="0.25">
      <c r="A349" s="51" t="s">
        <v>788</v>
      </c>
      <c r="B349" s="79" t="s">
        <v>769</v>
      </c>
      <c r="H349" s="49"/>
      <c r="I349" s="80"/>
      <c r="J349" s="80"/>
      <c r="K349" s="80"/>
      <c r="L349" s="80"/>
      <c r="M349" s="80"/>
      <c r="N349" s="80"/>
    </row>
    <row r="350" spans="1:14" hidden="1" outlineLevel="1" x14ac:dyDescent="0.25">
      <c r="A350" s="51" t="s">
        <v>789</v>
      </c>
      <c r="B350" s="79" t="s">
        <v>769</v>
      </c>
      <c r="H350" s="49"/>
      <c r="I350" s="80"/>
      <c r="J350" s="80"/>
      <c r="K350" s="80"/>
      <c r="L350" s="80"/>
      <c r="M350" s="80"/>
      <c r="N350" s="80"/>
    </row>
    <row r="351" spans="1:14" hidden="1" outlineLevel="1" x14ac:dyDescent="0.25">
      <c r="A351" s="51" t="s">
        <v>790</v>
      </c>
      <c r="B351" s="79" t="s">
        <v>769</v>
      </c>
      <c r="H351" s="49"/>
      <c r="I351" s="80"/>
      <c r="J351" s="80"/>
      <c r="K351" s="80"/>
      <c r="L351" s="80"/>
      <c r="M351" s="80"/>
      <c r="N351" s="80"/>
    </row>
    <row r="352" spans="1:14" hidden="1" outlineLevel="1" x14ac:dyDescent="0.25">
      <c r="A352" s="51" t="s">
        <v>791</v>
      </c>
      <c r="B352" s="79" t="s">
        <v>769</v>
      </c>
      <c r="H352" s="49"/>
      <c r="I352" s="80"/>
      <c r="J352" s="80"/>
      <c r="K352" s="80"/>
      <c r="L352" s="80"/>
      <c r="M352" s="80"/>
      <c r="N352" s="80"/>
    </row>
    <row r="353" spans="1:14" hidden="1" outlineLevel="1" x14ac:dyDescent="0.25">
      <c r="A353" s="51" t="s">
        <v>792</v>
      </c>
      <c r="B353" s="79" t="s">
        <v>769</v>
      </c>
      <c r="H353" s="49"/>
      <c r="I353" s="80"/>
      <c r="J353" s="80"/>
      <c r="K353" s="80"/>
      <c r="L353" s="80"/>
      <c r="M353" s="80"/>
      <c r="N353" s="80"/>
    </row>
    <row r="354" spans="1:14" hidden="1" outlineLevel="1" x14ac:dyDescent="0.25">
      <c r="A354" s="51" t="s">
        <v>793</v>
      </c>
      <c r="B354" s="79" t="s">
        <v>769</v>
      </c>
      <c r="H354" s="49"/>
      <c r="I354" s="80"/>
      <c r="J354" s="80"/>
      <c r="K354" s="80"/>
      <c r="L354" s="80"/>
      <c r="M354" s="80"/>
      <c r="N354" s="80"/>
    </row>
    <row r="355" spans="1:14" hidden="1" outlineLevel="1" x14ac:dyDescent="0.25">
      <c r="A355" s="51" t="s">
        <v>794</v>
      </c>
      <c r="B355" s="79" t="s">
        <v>769</v>
      </c>
      <c r="H355" s="49"/>
      <c r="I355" s="80"/>
      <c r="J355" s="80"/>
      <c r="K355" s="80"/>
      <c r="L355" s="80"/>
      <c r="M355" s="80"/>
      <c r="N355" s="80"/>
    </row>
    <row r="356" spans="1:14" hidden="1" outlineLevel="1" x14ac:dyDescent="0.25">
      <c r="A356" s="51" t="s">
        <v>795</v>
      </c>
      <c r="B356" s="79" t="s">
        <v>769</v>
      </c>
      <c r="H356" s="49"/>
      <c r="I356" s="80"/>
      <c r="J356" s="80"/>
      <c r="K356" s="80"/>
      <c r="L356" s="80"/>
      <c r="M356" s="80"/>
      <c r="N356" s="80"/>
    </row>
    <row r="357" spans="1:14" hidden="1" outlineLevel="1" x14ac:dyDescent="0.25">
      <c r="A357" s="51" t="s">
        <v>796</v>
      </c>
      <c r="B357" s="79" t="s">
        <v>769</v>
      </c>
      <c r="H357" s="49"/>
      <c r="I357" s="80"/>
      <c r="J357" s="80"/>
      <c r="K357" s="80"/>
      <c r="L357" s="80"/>
      <c r="M357" s="80"/>
      <c r="N357" s="80"/>
    </row>
    <row r="358" spans="1:14" hidden="1" outlineLevel="1" x14ac:dyDescent="0.25">
      <c r="A358" s="51" t="s">
        <v>797</v>
      </c>
      <c r="B358" s="79" t="s">
        <v>769</v>
      </c>
      <c r="H358" s="49"/>
      <c r="I358" s="80"/>
      <c r="J358" s="80"/>
      <c r="K358" s="80"/>
      <c r="L358" s="80"/>
      <c r="M358" s="80"/>
      <c r="N358" s="80"/>
    </row>
    <row r="359" spans="1:14" hidden="1" outlineLevel="1" x14ac:dyDescent="0.25">
      <c r="A359" s="51" t="s">
        <v>798</v>
      </c>
      <c r="B359" s="79" t="s">
        <v>769</v>
      </c>
      <c r="H359" s="49"/>
      <c r="I359" s="80"/>
      <c r="J359" s="80"/>
      <c r="K359" s="80"/>
      <c r="L359" s="80"/>
      <c r="M359" s="80"/>
      <c r="N359" s="80"/>
    </row>
    <row r="360" spans="1:14" hidden="1" outlineLevel="1" x14ac:dyDescent="0.25">
      <c r="A360" s="51" t="s">
        <v>799</v>
      </c>
      <c r="B360" s="79" t="s">
        <v>769</v>
      </c>
      <c r="H360" s="49"/>
      <c r="I360" s="80"/>
      <c r="J360" s="80"/>
      <c r="K360" s="80"/>
      <c r="L360" s="80"/>
      <c r="M360" s="80"/>
      <c r="N360" s="80"/>
    </row>
    <row r="361" spans="1:14" hidden="1" outlineLevel="1" x14ac:dyDescent="0.25">
      <c r="A361" s="51" t="s">
        <v>800</v>
      </c>
      <c r="B361" s="79" t="s">
        <v>769</v>
      </c>
      <c r="H361" s="49"/>
      <c r="I361" s="80"/>
      <c r="J361" s="80"/>
      <c r="K361" s="80"/>
      <c r="L361" s="80"/>
      <c r="M361" s="80"/>
      <c r="N361" s="80"/>
    </row>
    <row r="362" spans="1:14" hidden="1" outlineLevel="1" x14ac:dyDescent="0.25">
      <c r="A362" s="51" t="s">
        <v>801</v>
      </c>
      <c r="B362" s="79" t="s">
        <v>769</v>
      </c>
      <c r="H362" s="49"/>
      <c r="I362" s="80"/>
      <c r="J362" s="80"/>
      <c r="K362" s="80"/>
      <c r="L362" s="80"/>
      <c r="M362" s="80"/>
      <c r="N362" s="80"/>
    </row>
    <row r="363" spans="1:14" hidden="1" outlineLevel="1" x14ac:dyDescent="0.25">
      <c r="A363" s="51" t="s">
        <v>802</v>
      </c>
      <c r="B363" s="79" t="s">
        <v>769</v>
      </c>
      <c r="H363" s="49"/>
      <c r="I363" s="80"/>
      <c r="J363" s="80"/>
      <c r="K363" s="80"/>
      <c r="L363" s="80"/>
      <c r="M363" s="80"/>
      <c r="N363" s="80"/>
    </row>
    <row r="364" spans="1:14" hidden="1" outlineLevel="1" x14ac:dyDescent="0.25">
      <c r="A364" s="51" t="s">
        <v>803</v>
      </c>
      <c r="B364" s="79" t="s">
        <v>769</v>
      </c>
      <c r="H364" s="49"/>
      <c r="I364" s="80"/>
      <c r="J364" s="80"/>
      <c r="K364" s="80"/>
      <c r="L364" s="80"/>
      <c r="M364" s="80"/>
      <c r="N364" s="80"/>
    </row>
    <row r="365" spans="1:14" hidden="1" outlineLevel="1" x14ac:dyDescent="0.25">
      <c r="A365" s="51" t="s">
        <v>804</v>
      </c>
      <c r="B365" s="79" t="s">
        <v>769</v>
      </c>
      <c r="H365" s="49"/>
      <c r="I365" s="80"/>
      <c r="J365" s="80"/>
      <c r="K365" s="80"/>
      <c r="L365" s="80"/>
      <c r="M365" s="80"/>
      <c r="N365" s="80"/>
    </row>
    <row r="366" spans="1:14" collapsed="1" x14ac:dyDescent="0.25">
      <c r="H366" s="49"/>
      <c r="I366" s="80"/>
      <c r="J366" s="80"/>
      <c r="K366" s="80"/>
      <c r="L366" s="80"/>
      <c r="M366" s="80"/>
      <c r="N366" s="80"/>
    </row>
    <row r="367" spans="1:14" x14ac:dyDescent="0.25">
      <c r="H367" s="49"/>
      <c r="I367" s="80"/>
      <c r="J367" s="80"/>
      <c r="K367" s="80"/>
      <c r="L367" s="80"/>
      <c r="M367" s="80"/>
      <c r="N367" s="80"/>
    </row>
    <row r="368" spans="1:14" x14ac:dyDescent="0.25">
      <c r="H368" s="49"/>
      <c r="I368" s="80"/>
      <c r="J368" s="80"/>
      <c r="K368" s="80"/>
      <c r="L368" s="80"/>
      <c r="M368" s="80"/>
      <c r="N368" s="80"/>
    </row>
    <row r="369" spans="8:8" s="80" customFormat="1" x14ac:dyDescent="0.25">
      <c r="H369" s="49"/>
    </row>
    <row r="370" spans="8:8" s="80" customFormat="1" x14ac:dyDescent="0.25">
      <c r="H370" s="49"/>
    </row>
    <row r="371" spans="8:8" s="80" customFormat="1" x14ac:dyDescent="0.25">
      <c r="H371" s="49"/>
    </row>
    <row r="372" spans="8:8" s="80" customFormat="1" x14ac:dyDescent="0.25">
      <c r="H372" s="49"/>
    </row>
    <row r="373" spans="8:8" s="80" customFormat="1" x14ac:dyDescent="0.25">
      <c r="H373" s="49"/>
    </row>
    <row r="374" spans="8:8" s="80" customFormat="1" x14ac:dyDescent="0.25">
      <c r="H374" s="49"/>
    </row>
    <row r="375" spans="8:8" s="80" customFormat="1" x14ac:dyDescent="0.25">
      <c r="H375" s="49"/>
    </row>
    <row r="376" spans="8:8" s="80" customFormat="1" x14ac:dyDescent="0.25">
      <c r="H376" s="49"/>
    </row>
    <row r="377" spans="8:8" s="80" customFormat="1" x14ac:dyDescent="0.25">
      <c r="H377" s="49"/>
    </row>
    <row r="378" spans="8:8" s="80" customFormat="1" x14ac:dyDescent="0.25">
      <c r="H378" s="49"/>
    </row>
    <row r="379" spans="8:8" s="80" customFormat="1" x14ac:dyDescent="0.25">
      <c r="H379" s="49"/>
    </row>
    <row r="380" spans="8:8" s="80" customFormat="1" x14ac:dyDescent="0.25">
      <c r="H380" s="49"/>
    </row>
    <row r="381" spans="8:8" s="80" customFormat="1" x14ac:dyDescent="0.25">
      <c r="H381" s="49"/>
    </row>
    <row r="382" spans="8:8" s="80" customFormat="1" x14ac:dyDescent="0.25">
      <c r="H382" s="49"/>
    </row>
    <row r="383" spans="8:8" s="80" customFormat="1" x14ac:dyDescent="0.25">
      <c r="H383" s="49"/>
    </row>
    <row r="384" spans="8:8" s="80" customFormat="1" x14ac:dyDescent="0.25">
      <c r="H384" s="49"/>
    </row>
    <row r="385" spans="8:8" s="80" customFormat="1" x14ac:dyDescent="0.25">
      <c r="H385" s="49"/>
    </row>
    <row r="386" spans="8:8" s="80" customFormat="1" x14ac:dyDescent="0.25">
      <c r="H386" s="49"/>
    </row>
    <row r="387" spans="8:8" s="80" customFormat="1" x14ac:dyDescent="0.25">
      <c r="H387" s="49"/>
    </row>
    <row r="388" spans="8:8" s="80" customFormat="1" x14ac:dyDescent="0.25">
      <c r="H388" s="49"/>
    </row>
    <row r="389" spans="8:8" s="80" customFormat="1" x14ac:dyDescent="0.25">
      <c r="H389" s="49"/>
    </row>
    <row r="390" spans="8:8" s="80" customFormat="1" x14ac:dyDescent="0.25">
      <c r="H390" s="49"/>
    </row>
    <row r="391" spans="8:8" s="80" customFormat="1" x14ac:dyDescent="0.25">
      <c r="H391" s="49"/>
    </row>
    <row r="392" spans="8:8" s="80" customFormat="1" x14ac:dyDescent="0.25">
      <c r="H392" s="49"/>
    </row>
    <row r="393" spans="8:8" s="80" customFormat="1" x14ac:dyDescent="0.25">
      <c r="H393" s="49"/>
    </row>
    <row r="394" spans="8:8" s="80" customFormat="1" x14ac:dyDescent="0.25">
      <c r="H394" s="49"/>
    </row>
    <row r="395" spans="8:8" s="80" customFormat="1" x14ac:dyDescent="0.25">
      <c r="H395" s="49"/>
    </row>
    <row r="396" spans="8:8" s="80" customFormat="1" x14ac:dyDescent="0.25">
      <c r="H396" s="49"/>
    </row>
    <row r="397" spans="8:8" s="80" customFormat="1" x14ac:dyDescent="0.25">
      <c r="H397" s="49"/>
    </row>
    <row r="398" spans="8:8" s="80" customFormat="1" x14ac:dyDescent="0.25">
      <c r="H398" s="49"/>
    </row>
    <row r="399" spans="8:8" s="80" customFormat="1" x14ac:dyDescent="0.25">
      <c r="H399" s="49"/>
    </row>
    <row r="400" spans="8:8" s="80" customFormat="1" x14ac:dyDescent="0.25">
      <c r="H400" s="49"/>
    </row>
    <row r="401" spans="8:8" s="80" customFormat="1" x14ac:dyDescent="0.25">
      <c r="H401" s="49"/>
    </row>
    <row r="402" spans="8:8" s="80" customFormat="1" x14ac:dyDescent="0.25">
      <c r="H402" s="49"/>
    </row>
    <row r="403" spans="8:8" s="80" customFormat="1" x14ac:dyDescent="0.25">
      <c r="H403" s="49"/>
    </row>
    <row r="404" spans="8:8" s="80" customFormat="1" x14ac:dyDescent="0.25">
      <c r="H404" s="49"/>
    </row>
    <row r="405" spans="8:8" s="80" customFormat="1" x14ac:dyDescent="0.25">
      <c r="H405" s="49"/>
    </row>
    <row r="406" spans="8:8" s="80" customFormat="1" x14ac:dyDescent="0.25">
      <c r="H406" s="49"/>
    </row>
    <row r="407" spans="8:8" s="80" customFormat="1" x14ac:dyDescent="0.25">
      <c r="H407" s="49"/>
    </row>
    <row r="408" spans="8:8" s="80" customFormat="1" x14ac:dyDescent="0.25">
      <c r="H408" s="49"/>
    </row>
    <row r="409" spans="8:8" s="80" customFormat="1" x14ac:dyDescent="0.25">
      <c r="H409" s="49"/>
    </row>
    <row r="410" spans="8:8" s="80" customFormat="1" x14ac:dyDescent="0.25">
      <c r="H410" s="49"/>
    </row>
    <row r="411" spans="8:8" s="80" customFormat="1" x14ac:dyDescent="0.25">
      <c r="H411" s="49"/>
    </row>
    <row r="412" spans="8:8" s="80" customFormat="1" x14ac:dyDescent="0.25">
      <c r="H412" s="49"/>
    </row>
    <row r="413" spans="8:8" s="80" customFormat="1" x14ac:dyDescent="0.25">
      <c r="H413" s="49"/>
    </row>
  </sheetData>
  <sheetProtection algorithmName="SHA-512" hashValue="rVv0+Jmbmepe+Ix2DKOiOVzY03QTG4gVGpkZLZUCk8N0f/IbHzSJ4/afmHevi5+F5J+SKkvd1Lfq4HIfI42CmQ==" saltValue="/MM1VXNkRWNFpiO7M4Vdq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6" type="noConversion"/>
  <dataValidations count="3">
    <dataValidation type="list" allowBlank="1" showInputMessage="1" showErrorMessage="1" sqref="C299" xr:uid="{4170D199-69B1-4C36-ADE3-FA3FC3E21F21}">
      <formula1>J299:J302</formula1>
    </dataValidation>
    <dataValidation type="list" allowBlank="1" showInputMessage="1" showErrorMessage="1" sqref="U30" xr:uid="{4F9DFA44-CD04-406A-81EC-EEFCAD950917}">
      <formula1>$M$28:$M$30</formula1>
    </dataValidation>
    <dataValidation type="list" allowBlank="1" showInputMessage="1" showErrorMessage="1" sqref="C28" xr:uid="{7034DBA4-53C3-4AEE-B64D-BCF130A9AC40}">
      <formula1>$U$28:$U$30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30" r:id="rId5" display="https://coveredbondlabel.com/issuer/43-danish-ship-finance-a-s" xr:uid="{410977D6-66B4-4376-8E3C-83678A392D88}"/>
  </hyperlinks>
  <pageMargins left="0.70866141732283472" right="0.70866141732283472" top="0.74803149606299213" bottom="0.74803149606299213" header="0.31496062992125984" footer="0.31496062992125984"/>
  <pageSetup paperSize="9" fitToHeight="0" orientation="landscape" r:id="rId6"/>
  <headerFooter>
    <oddHeader>&amp;R&amp;G</oddHeader>
  </headerFooter>
  <ignoredErrors>
    <ignoredError sqref="F58 F77" formula="1"/>
  </ignoredErrors>
  <legacyDrawingHF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E36E00"/>
  </sheetPr>
  <dimension ref="A1:G257"/>
  <sheetViews>
    <sheetView zoomScale="75" zoomScaleNormal="75" workbookViewId="0"/>
  </sheetViews>
  <sheetFormatPr defaultColWidth="8.85546875" defaultRowHeight="15" outlineLevelRow="1" x14ac:dyDescent="0.25"/>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0"/>
  </cols>
  <sheetData>
    <row r="1" spans="1:7" ht="31.5" x14ac:dyDescent="0.25">
      <c r="A1" s="48" t="s">
        <v>877</v>
      </c>
      <c r="B1" s="48"/>
      <c r="C1" s="49"/>
      <c r="D1" s="49"/>
      <c r="E1" s="49"/>
      <c r="F1" s="156" t="s">
        <v>272</v>
      </c>
    </row>
    <row r="2" spans="1:7" ht="15.75" thickBot="1" x14ac:dyDescent="0.3">
      <c r="A2" s="49"/>
      <c r="B2" s="49"/>
      <c r="C2" s="49"/>
      <c r="D2" s="49"/>
      <c r="E2" s="49"/>
      <c r="F2" s="49"/>
    </row>
    <row r="3" spans="1:7" ht="19.5" thickBot="1" x14ac:dyDescent="0.3">
      <c r="A3" s="52"/>
      <c r="B3" s="53" t="s">
        <v>273</v>
      </c>
      <c r="C3" s="54" t="s">
        <v>453</v>
      </c>
      <c r="D3" s="52"/>
      <c r="E3" s="52"/>
      <c r="F3" s="52"/>
      <c r="G3" s="52"/>
    </row>
    <row r="4" spans="1:7" ht="15.75" thickBot="1" x14ac:dyDescent="0.3"/>
    <row r="5" spans="1:7" ht="19.5" thickBot="1" x14ac:dyDescent="0.3">
      <c r="A5" s="55"/>
      <c r="B5" s="94" t="s">
        <v>878</v>
      </c>
      <c r="C5" s="55"/>
      <c r="E5" s="57"/>
      <c r="F5" s="57"/>
    </row>
    <row r="6" spans="1:7" ht="15.75" thickBot="1" x14ac:dyDescent="0.3">
      <c r="B6" s="95" t="s">
        <v>879</v>
      </c>
    </row>
    <row r="7" spans="1:7" x14ac:dyDescent="0.25">
      <c r="B7" s="61"/>
    </row>
    <row r="8" spans="1:7" ht="37.5" x14ac:dyDescent="0.25">
      <c r="A8" s="62" t="s">
        <v>282</v>
      </c>
      <c r="B8" s="62" t="s">
        <v>879</v>
      </c>
      <c r="C8" s="63"/>
      <c r="D8" s="63"/>
      <c r="E8" s="63"/>
      <c r="F8" s="63"/>
      <c r="G8" s="64"/>
    </row>
    <row r="9" spans="1:7" ht="15" customHeight="1" x14ac:dyDescent="0.25">
      <c r="A9" s="70"/>
      <c r="B9" s="71" t="s">
        <v>874</v>
      </c>
      <c r="C9" s="70" t="s">
        <v>880</v>
      </c>
      <c r="D9" s="70"/>
      <c r="E9" s="72"/>
      <c r="F9" s="70"/>
      <c r="G9" s="73"/>
    </row>
    <row r="10" spans="1:7" x14ac:dyDescent="0.25">
      <c r="A10" s="51" t="s">
        <v>881</v>
      </c>
      <c r="B10" s="51" t="s">
        <v>882</v>
      </c>
      <c r="C10" s="119">
        <v>149</v>
      </c>
    </row>
    <row r="11" spans="1:7" outlineLevel="1" x14ac:dyDescent="0.25">
      <c r="A11" s="51" t="s">
        <v>883</v>
      </c>
      <c r="B11" s="66" t="s">
        <v>1890</v>
      </c>
      <c r="C11" s="119">
        <v>358</v>
      </c>
    </row>
    <row r="12" spans="1:7" hidden="1" outlineLevel="1" x14ac:dyDescent="0.25">
      <c r="A12" s="51" t="s">
        <v>884</v>
      </c>
      <c r="B12" s="66" t="s">
        <v>805</v>
      </c>
      <c r="C12" s="119"/>
    </row>
    <row r="13" spans="1:7" hidden="1" outlineLevel="1" x14ac:dyDescent="0.25">
      <c r="A13" s="51" t="s">
        <v>885</v>
      </c>
      <c r="B13" s="66"/>
    </row>
    <row r="14" spans="1:7" hidden="1" outlineLevel="1" x14ac:dyDescent="0.25">
      <c r="A14" s="51" t="s">
        <v>886</v>
      </c>
      <c r="B14" s="66"/>
    </row>
    <row r="15" spans="1:7" hidden="1" outlineLevel="1" x14ac:dyDescent="0.25">
      <c r="A15" s="51" t="s">
        <v>887</v>
      </c>
      <c r="B15" s="66"/>
    </row>
    <row r="16" spans="1:7" hidden="1" outlineLevel="1" x14ac:dyDescent="0.25">
      <c r="A16" s="51" t="s">
        <v>888</v>
      </c>
      <c r="B16" s="66"/>
    </row>
    <row r="17" spans="1:7" ht="15" customHeight="1" x14ac:dyDescent="0.25">
      <c r="A17" s="70"/>
      <c r="B17" s="71" t="s">
        <v>889</v>
      </c>
      <c r="C17" s="70" t="s">
        <v>890</v>
      </c>
      <c r="D17" s="70"/>
      <c r="E17" s="72"/>
      <c r="F17" s="73"/>
      <c r="G17" s="73"/>
    </row>
    <row r="18" spans="1:7" x14ac:dyDescent="0.25">
      <c r="A18" s="51" t="s">
        <v>891</v>
      </c>
      <c r="B18" s="51" t="s">
        <v>808</v>
      </c>
      <c r="C18" s="116">
        <v>0.54238601892453786</v>
      </c>
    </row>
    <row r="19" spans="1:7" hidden="1" outlineLevel="1" x14ac:dyDescent="0.25">
      <c r="A19" s="51" t="s">
        <v>892</v>
      </c>
      <c r="C19" s="116"/>
    </row>
    <row r="20" spans="1:7" hidden="1" outlineLevel="1" x14ac:dyDescent="0.25">
      <c r="A20" s="51" t="s">
        <v>893</v>
      </c>
      <c r="C20" s="116"/>
    </row>
    <row r="21" spans="1:7" hidden="1" outlineLevel="1" x14ac:dyDescent="0.25">
      <c r="A21" s="51" t="s">
        <v>894</v>
      </c>
      <c r="C21" s="116"/>
    </row>
    <row r="22" spans="1:7" hidden="1" outlineLevel="1" x14ac:dyDescent="0.25">
      <c r="A22" s="51" t="s">
        <v>895</v>
      </c>
      <c r="C22" s="116"/>
    </row>
    <row r="23" spans="1:7" hidden="1" outlineLevel="1" x14ac:dyDescent="0.25">
      <c r="A23" s="51" t="s">
        <v>896</v>
      </c>
      <c r="C23" s="116"/>
    </row>
    <row r="24" spans="1:7" hidden="1" outlineLevel="1" x14ac:dyDescent="0.25">
      <c r="A24" s="51" t="s">
        <v>897</v>
      </c>
      <c r="C24" s="116"/>
    </row>
    <row r="25" spans="1:7" ht="15" customHeight="1" collapsed="1" x14ac:dyDescent="0.25">
      <c r="A25" s="70"/>
      <c r="B25" s="71" t="s">
        <v>898</v>
      </c>
      <c r="C25" s="70" t="s">
        <v>890</v>
      </c>
      <c r="D25" s="70"/>
      <c r="E25" s="72"/>
      <c r="F25" s="73"/>
      <c r="G25" s="73"/>
    </row>
    <row r="26" spans="1:7" x14ac:dyDescent="0.25">
      <c r="A26" s="51" t="s">
        <v>899</v>
      </c>
      <c r="B26" s="92" t="s">
        <v>809</v>
      </c>
      <c r="C26" s="116">
        <f>SUM(C27:C53)</f>
        <v>0.4872961707805254</v>
      </c>
      <c r="D26" s="92"/>
      <c r="F26" s="92"/>
      <c r="G26" s="51"/>
    </row>
    <row r="27" spans="1:7" hidden="1" x14ac:dyDescent="0.25">
      <c r="A27" s="51" t="s">
        <v>900</v>
      </c>
      <c r="B27" s="51" t="s">
        <v>810</v>
      </c>
      <c r="C27" s="116" t="s">
        <v>285</v>
      </c>
      <c r="D27" s="92"/>
      <c r="F27" s="92"/>
      <c r="G27" s="51"/>
    </row>
    <row r="28" spans="1:7" x14ac:dyDescent="0.25">
      <c r="A28" s="51" t="s">
        <v>901</v>
      </c>
      <c r="B28" s="51" t="s">
        <v>811</v>
      </c>
      <c r="C28" s="116">
        <v>0</v>
      </c>
      <c r="D28" s="92"/>
      <c r="F28" s="92"/>
      <c r="G28" s="51"/>
    </row>
    <row r="29" spans="1:7" hidden="1" x14ac:dyDescent="0.25">
      <c r="A29" s="51" t="s">
        <v>902</v>
      </c>
      <c r="B29" s="51" t="s">
        <v>812</v>
      </c>
      <c r="C29" s="116" t="s">
        <v>285</v>
      </c>
      <c r="D29" s="92"/>
      <c r="F29" s="92"/>
      <c r="G29" s="51"/>
    </row>
    <row r="30" spans="1:7" hidden="1" x14ac:dyDescent="0.25">
      <c r="A30" s="51" t="s">
        <v>903</v>
      </c>
      <c r="B30" s="51" t="s">
        <v>813</v>
      </c>
      <c r="C30" s="116" t="s">
        <v>285</v>
      </c>
      <c r="D30" s="92"/>
      <c r="F30" s="92"/>
      <c r="G30" s="51"/>
    </row>
    <row r="31" spans="1:7" hidden="1" x14ac:dyDescent="0.25">
      <c r="A31" s="51" t="s">
        <v>904</v>
      </c>
      <c r="B31" s="51" t="s">
        <v>814</v>
      </c>
      <c r="C31" s="116" t="s">
        <v>285</v>
      </c>
      <c r="D31" s="92"/>
      <c r="F31" s="92"/>
      <c r="G31" s="51"/>
    </row>
    <row r="32" spans="1:7" hidden="1" x14ac:dyDescent="0.25">
      <c r="A32" s="51" t="s">
        <v>905</v>
      </c>
      <c r="B32" s="51" t="s">
        <v>815</v>
      </c>
      <c r="C32" s="116" t="s">
        <v>285</v>
      </c>
      <c r="D32" s="92"/>
      <c r="F32" s="92"/>
      <c r="G32" s="51"/>
    </row>
    <row r="33" spans="1:7" x14ac:dyDescent="0.25">
      <c r="A33" s="51" t="s">
        <v>906</v>
      </c>
      <c r="B33" s="51" t="s">
        <v>816</v>
      </c>
      <c r="C33" s="116">
        <v>0.18102396257463219</v>
      </c>
      <c r="D33" s="92"/>
      <c r="F33" s="92"/>
      <c r="G33" s="51"/>
    </row>
    <row r="34" spans="1:7" hidden="1" x14ac:dyDescent="0.25">
      <c r="A34" s="51" t="s">
        <v>907</v>
      </c>
      <c r="B34" s="51" t="s">
        <v>817</v>
      </c>
      <c r="C34" s="116" t="s">
        <v>285</v>
      </c>
      <c r="D34" s="92"/>
      <c r="F34" s="92"/>
      <c r="G34" s="51"/>
    </row>
    <row r="35" spans="1:7" x14ac:dyDescent="0.25">
      <c r="A35" s="51" t="s">
        <v>908</v>
      </c>
      <c r="B35" s="51" t="s">
        <v>818</v>
      </c>
      <c r="C35" s="116">
        <v>0</v>
      </c>
      <c r="D35" s="92"/>
      <c r="F35" s="92"/>
      <c r="G35" s="51"/>
    </row>
    <row r="36" spans="1:7" x14ac:dyDescent="0.25">
      <c r="A36" s="51" t="s">
        <v>909</v>
      </c>
      <c r="B36" s="51" t="s">
        <v>819</v>
      </c>
      <c r="C36" s="116">
        <v>0</v>
      </c>
      <c r="D36" s="92"/>
      <c r="F36" s="92"/>
      <c r="G36" s="51"/>
    </row>
    <row r="37" spans="1:7" x14ac:dyDescent="0.25">
      <c r="A37" s="51" t="s">
        <v>910</v>
      </c>
      <c r="B37" s="51" t="s">
        <v>820</v>
      </c>
      <c r="C37" s="116">
        <v>8.4112074600441612E-3</v>
      </c>
      <c r="D37" s="92"/>
      <c r="F37" s="92"/>
      <c r="G37" s="51"/>
    </row>
    <row r="38" spans="1:7" x14ac:dyDescent="0.25">
      <c r="A38" s="51" t="s">
        <v>911</v>
      </c>
      <c r="B38" s="51" t="s">
        <v>821</v>
      </c>
      <c r="C38" s="116">
        <v>0.27847618640707678</v>
      </c>
      <c r="D38" s="92"/>
      <c r="F38" s="92"/>
      <c r="G38" s="51"/>
    </row>
    <row r="39" spans="1:7" x14ac:dyDescent="0.25">
      <c r="A39" s="51" t="s">
        <v>912</v>
      </c>
      <c r="B39" s="51" t="s">
        <v>822</v>
      </c>
      <c r="C39" s="116">
        <v>1.1326982490293938E-2</v>
      </c>
      <c r="D39" s="92"/>
      <c r="F39" s="92"/>
      <c r="G39" s="51"/>
    </row>
    <row r="40" spans="1:7" hidden="1" x14ac:dyDescent="0.25">
      <c r="A40" s="51" t="s">
        <v>913</v>
      </c>
      <c r="B40" s="51" t="s">
        <v>823</v>
      </c>
      <c r="C40" s="116" t="s">
        <v>285</v>
      </c>
      <c r="D40" s="92"/>
      <c r="F40" s="92"/>
      <c r="G40" s="51"/>
    </row>
    <row r="41" spans="1:7" hidden="1" x14ac:dyDescent="0.25">
      <c r="A41" s="51" t="s">
        <v>914</v>
      </c>
      <c r="B41" s="51" t="s">
        <v>824</v>
      </c>
      <c r="C41" s="116" t="s">
        <v>285</v>
      </c>
      <c r="D41" s="92"/>
      <c r="F41" s="92"/>
      <c r="G41" s="51"/>
    </row>
    <row r="42" spans="1:7" x14ac:dyDescent="0.25">
      <c r="A42" s="51" t="s">
        <v>915</v>
      </c>
      <c r="B42" s="51" t="s">
        <v>825</v>
      </c>
      <c r="C42" s="116">
        <v>0</v>
      </c>
      <c r="D42" s="92"/>
      <c r="F42" s="92"/>
      <c r="G42" s="51"/>
    </row>
    <row r="43" spans="1:7" hidden="1" x14ac:dyDescent="0.25">
      <c r="A43" s="51" t="s">
        <v>916</v>
      </c>
      <c r="B43" s="51" t="s">
        <v>826</v>
      </c>
      <c r="C43" s="116" t="s">
        <v>285</v>
      </c>
      <c r="D43" s="92"/>
      <c r="F43" s="92"/>
      <c r="G43" s="51"/>
    </row>
    <row r="44" spans="1:7" hidden="1" x14ac:dyDescent="0.25">
      <c r="A44" s="51" t="s">
        <v>917</v>
      </c>
      <c r="B44" s="51" t="s">
        <v>827</v>
      </c>
      <c r="C44" s="116" t="s">
        <v>285</v>
      </c>
      <c r="D44" s="92"/>
      <c r="F44" s="92"/>
      <c r="G44" s="51"/>
    </row>
    <row r="45" spans="1:7" x14ac:dyDescent="0.25">
      <c r="A45" s="51" t="s">
        <v>918</v>
      </c>
      <c r="B45" s="51" t="s">
        <v>828</v>
      </c>
      <c r="C45" s="116">
        <v>0</v>
      </c>
      <c r="D45" s="92"/>
      <c r="F45" s="92"/>
      <c r="G45" s="51"/>
    </row>
    <row r="46" spans="1:7" x14ac:dyDescent="0.25">
      <c r="A46" s="51" t="s">
        <v>919</v>
      </c>
      <c r="B46" s="51" t="s">
        <v>829</v>
      </c>
      <c r="C46" s="116">
        <v>6.1416327875072115E-3</v>
      </c>
      <c r="D46" s="92"/>
      <c r="F46" s="92"/>
      <c r="G46" s="51"/>
    </row>
    <row r="47" spans="1:7" hidden="1" x14ac:dyDescent="0.25">
      <c r="A47" s="51" t="s">
        <v>920</v>
      </c>
      <c r="B47" s="51" t="s">
        <v>830</v>
      </c>
      <c r="C47" s="116" t="s">
        <v>285</v>
      </c>
      <c r="D47" s="92"/>
      <c r="F47" s="92"/>
      <c r="G47" s="51"/>
    </row>
    <row r="48" spans="1:7" hidden="1" x14ac:dyDescent="0.25">
      <c r="A48" s="51" t="s">
        <v>921</v>
      </c>
      <c r="B48" s="51" t="s">
        <v>831</v>
      </c>
      <c r="C48" s="116" t="s">
        <v>285</v>
      </c>
      <c r="D48" s="92"/>
      <c r="F48" s="92"/>
      <c r="G48" s="51"/>
    </row>
    <row r="49" spans="1:7" hidden="1" x14ac:dyDescent="0.25">
      <c r="A49" s="51" t="s">
        <v>922</v>
      </c>
      <c r="B49" s="51" t="s">
        <v>832</v>
      </c>
      <c r="C49" s="116" t="s">
        <v>285</v>
      </c>
      <c r="D49" s="92"/>
      <c r="F49" s="92"/>
      <c r="G49" s="51"/>
    </row>
    <row r="50" spans="1:7" hidden="1" x14ac:dyDescent="0.25">
      <c r="A50" s="51" t="s">
        <v>923</v>
      </c>
      <c r="B50" s="51" t="s">
        <v>833</v>
      </c>
      <c r="C50" s="116" t="s">
        <v>285</v>
      </c>
      <c r="D50" s="92"/>
      <c r="F50" s="92"/>
      <c r="G50" s="51"/>
    </row>
    <row r="51" spans="1:7" hidden="1" x14ac:dyDescent="0.25">
      <c r="A51" s="51" t="s">
        <v>924</v>
      </c>
      <c r="B51" s="51" t="s">
        <v>834</v>
      </c>
      <c r="C51" s="116" t="s">
        <v>285</v>
      </c>
      <c r="D51" s="92"/>
      <c r="F51" s="92"/>
      <c r="G51" s="51"/>
    </row>
    <row r="52" spans="1:7" hidden="1" x14ac:dyDescent="0.25">
      <c r="A52" s="51" t="s">
        <v>925</v>
      </c>
      <c r="B52" s="51" t="s">
        <v>835</v>
      </c>
      <c r="C52" s="116" t="s">
        <v>285</v>
      </c>
      <c r="D52" s="92"/>
      <c r="F52" s="92"/>
      <c r="G52" s="51"/>
    </row>
    <row r="53" spans="1:7" x14ac:dyDescent="0.25">
      <c r="A53" s="51" t="s">
        <v>926</v>
      </c>
      <c r="B53" s="51" t="s">
        <v>836</v>
      </c>
      <c r="C53" s="116">
        <v>1.9161990609710693E-3</v>
      </c>
      <c r="D53" s="92"/>
      <c r="F53" s="92"/>
      <c r="G53" s="51"/>
    </row>
    <row r="54" spans="1:7" x14ac:dyDescent="0.25">
      <c r="A54" s="51" t="s">
        <v>927</v>
      </c>
      <c r="B54" s="92" t="s">
        <v>561</v>
      </c>
      <c r="C54" s="117">
        <f>SUM(C55:C57)</f>
        <v>0.13974881641624043</v>
      </c>
      <c r="D54" s="92"/>
      <c r="F54" s="92"/>
      <c r="G54" s="51"/>
    </row>
    <row r="55" spans="1:7" x14ac:dyDescent="0.25">
      <c r="A55" s="51" t="s">
        <v>928</v>
      </c>
      <c r="B55" s="51" t="s">
        <v>837</v>
      </c>
      <c r="C55" s="116">
        <v>3.7333906724325741E-3</v>
      </c>
      <c r="D55" s="92"/>
      <c r="F55" s="92"/>
      <c r="G55" s="51"/>
    </row>
    <row r="56" spans="1:7" hidden="1" x14ac:dyDescent="0.25">
      <c r="A56" s="51" t="s">
        <v>929</v>
      </c>
      <c r="B56" s="51" t="s">
        <v>838</v>
      </c>
      <c r="C56" s="116" t="s">
        <v>285</v>
      </c>
      <c r="D56" s="92"/>
      <c r="F56" s="92"/>
      <c r="G56" s="51"/>
    </row>
    <row r="57" spans="1:7" x14ac:dyDescent="0.25">
      <c r="A57" s="51" t="s">
        <v>930</v>
      </c>
      <c r="B57" s="51" t="s">
        <v>839</v>
      </c>
      <c r="C57" s="116">
        <v>0.13601542574380784</v>
      </c>
      <c r="D57" s="92"/>
      <c r="F57" s="92"/>
      <c r="G57" s="51"/>
    </row>
    <row r="58" spans="1:7" x14ac:dyDescent="0.25">
      <c r="A58" s="51" t="s">
        <v>931</v>
      </c>
      <c r="B58" s="92" t="s">
        <v>358</v>
      </c>
      <c r="C58" s="117">
        <f>SUM(C59:C69)</f>
        <v>0.37295501280323434</v>
      </c>
      <c r="D58" s="92"/>
      <c r="F58" s="92"/>
      <c r="G58" s="51"/>
    </row>
    <row r="59" spans="1:7" x14ac:dyDescent="0.25">
      <c r="A59" s="51" t="s">
        <v>932</v>
      </c>
      <c r="B59" s="68" t="s">
        <v>563</v>
      </c>
      <c r="C59" s="116">
        <v>0</v>
      </c>
      <c r="D59" s="92"/>
      <c r="F59" s="92"/>
      <c r="G59" s="51"/>
    </row>
    <row r="60" spans="1:7" x14ac:dyDescent="0.25">
      <c r="A60" s="51" t="s">
        <v>933</v>
      </c>
      <c r="B60" s="51" t="s">
        <v>565</v>
      </c>
      <c r="C60" s="116">
        <v>0.22323550362855815</v>
      </c>
      <c r="D60" s="92"/>
      <c r="F60" s="92"/>
      <c r="G60" s="51"/>
    </row>
    <row r="61" spans="1:7" hidden="1" x14ac:dyDescent="0.25">
      <c r="A61" s="51" t="s">
        <v>934</v>
      </c>
      <c r="B61" s="68" t="s">
        <v>567</v>
      </c>
      <c r="C61" s="116" t="s">
        <v>285</v>
      </c>
      <c r="D61" s="92"/>
      <c r="F61" s="92"/>
      <c r="G61" s="51"/>
    </row>
    <row r="62" spans="1:7" hidden="1" x14ac:dyDescent="0.25">
      <c r="A62" s="51" t="s">
        <v>935</v>
      </c>
      <c r="B62" s="68" t="s">
        <v>569</v>
      </c>
      <c r="C62" s="116" t="s">
        <v>285</v>
      </c>
      <c r="D62" s="92"/>
      <c r="F62" s="92"/>
      <c r="G62" s="51"/>
    </row>
    <row r="63" spans="1:7" x14ac:dyDescent="0.25">
      <c r="A63" s="51" t="s">
        <v>936</v>
      </c>
      <c r="B63" s="68" t="s">
        <v>571</v>
      </c>
      <c r="C63" s="116">
        <v>1.3666363740337318E-2</v>
      </c>
      <c r="D63" s="92"/>
      <c r="F63" s="92"/>
      <c r="G63" s="51"/>
    </row>
    <row r="64" spans="1:7" hidden="1" x14ac:dyDescent="0.25">
      <c r="A64" s="51" t="s">
        <v>937</v>
      </c>
      <c r="B64" s="68" t="s">
        <v>573</v>
      </c>
      <c r="C64" s="116" t="s">
        <v>285</v>
      </c>
      <c r="D64" s="92"/>
      <c r="F64" s="92"/>
      <c r="G64" s="51"/>
    </row>
    <row r="65" spans="1:7" hidden="1" x14ac:dyDescent="0.25">
      <c r="A65" s="51" t="s">
        <v>938</v>
      </c>
      <c r="B65" s="68" t="s">
        <v>575</v>
      </c>
      <c r="C65" s="116" t="s">
        <v>285</v>
      </c>
      <c r="D65" s="92"/>
      <c r="F65" s="92"/>
      <c r="G65" s="51"/>
    </row>
    <row r="66" spans="1:7" hidden="1" x14ac:dyDescent="0.25">
      <c r="A66" s="51" t="s">
        <v>939</v>
      </c>
      <c r="B66" s="68" t="s">
        <v>577</v>
      </c>
      <c r="C66" s="116" t="s">
        <v>285</v>
      </c>
      <c r="D66" s="92"/>
      <c r="F66" s="92"/>
      <c r="G66" s="51"/>
    </row>
    <row r="67" spans="1:7" x14ac:dyDescent="0.25">
      <c r="A67" s="51" t="s">
        <v>940</v>
      </c>
      <c r="B67" s="68" t="s">
        <v>579</v>
      </c>
      <c r="C67" s="116">
        <v>3.4011274229218041E-2</v>
      </c>
      <c r="D67" s="92"/>
      <c r="F67" s="92"/>
      <c r="G67" s="51"/>
    </row>
    <row r="68" spans="1:7" x14ac:dyDescent="0.25">
      <c r="A68" s="51" t="s">
        <v>941</v>
      </c>
      <c r="B68" s="68" t="s">
        <v>581</v>
      </c>
      <c r="C68" s="116">
        <v>2.184701286961897E-2</v>
      </c>
      <c r="D68" s="92"/>
      <c r="F68" s="92"/>
      <c r="G68" s="51"/>
    </row>
    <row r="69" spans="1:7" x14ac:dyDescent="0.25">
      <c r="A69" s="51" t="s">
        <v>942</v>
      </c>
      <c r="B69" s="68" t="s">
        <v>358</v>
      </c>
      <c r="C69" s="116">
        <v>8.0194858335501829E-2</v>
      </c>
      <c r="D69" s="92"/>
      <c r="F69" s="92"/>
      <c r="G69" s="51"/>
    </row>
    <row r="70" spans="1:7" hidden="1" outlineLevel="1" x14ac:dyDescent="0.25">
      <c r="A70" s="51" t="s">
        <v>943</v>
      </c>
      <c r="B70" s="79" t="s">
        <v>362</v>
      </c>
      <c r="C70" s="116"/>
      <c r="G70" s="51"/>
    </row>
    <row r="71" spans="1:7" hidden="1" outlineLevel="1" x14ac:dyDescent="0.25">
      <c r="A71" s="51" t="s">
        <v>944</v>
      </c>
      <c r="B71" s="79" t="s">
        <v>362</v>
      </c>
      <c r="C71" s="116"/>
      <c r="G71" s="51"/>
    </row>
    <row r="72" spans="1:7" hidden="1" outlineLevel="1" x14ac:dyDescent="0.25">
      <c r="A72" s="51" t="s">
        <v>945</v>
      </c>
      <c r="B72" s="79" t="s">
        <v>362</v>
      </c>
      <c r="C72" s="116"/>
      <c r="G72" s="51"/>
    </row>
    <row r="73" spans="1:7" hidden="1" outlineLevel="1" x14ac:dyDescent="0.25">
      <c r="A73" s="51" t="s">
        <v>946</v>
      </c>
      <c r="B73" s="79" t="s">
        <v>362</v>
      </c>
      <c r="C73" s="116"/>
      <c r="G73" s="51"/>
    </row>
    <row r="74" spans="1:7" hidden="1" outlineLevel="1" x14ac:dyDescent="0.25">
      <c r="A74" s="51" t="s">
        <v>947</v>
      </c>
      <c r="B74" s="79" t="s">
        <v>362</v>
      </c>
      <c r="C74" s="116"/>
      <c r="G74" s="51"/>
    </row>
    <row r="75" spans="1:7" hidden="1" outlineLevel="1" x14ac:dyDescent="0.25">
      <c r="A75" s="51" t="s">
        <v>948</v>
      </c>
      <c r="B75" s="79" t="s">
        <v>362</v>
      </c>
      <c r="C75" s="116"/>
      <c r="G75" s="51"/>
    </row>
    <row r="76" spans="1:7" hidden="1" outlineLevel="1" x14ac:dyDescent="0.25">
      <c r="A76" s="51" t="s">
        <v>949</v>
      </c>
      <c r="B76" s="79" t="s">
        <v>362</v>
      </c>
      <c r="C76" s="116"/>
      <c r="G76" s="51"/>
    </row>
    <row r="77" spans="1:7" hidden="1" outlineLevel="1" x14ac:dyDescent="0.25">
      <c r="A77" s="51" t="s">
        <v>950</v>
      </c>
      <c r="B77" s="79" t="s">
        <v>362</v>
      </c>
      <c r="C77" s="116"/>
      <c r="G77" s="51"/>
    </row>
    <row r="78" spans="1:7" hidden="1" outlineLevel="1" x14ac:dyDescent="0.25">
      <c r="A78" s="51" t="s">
        <v>951</v>
      </c>
      <c r="B78" s="79" t="s">
        <v>362</v>
      </c>
      <c r="C78" s="116"/>
      <c r="G78" s="51"/>
    </row>
    <row r="79" spans="1:7" hidden="1" outlineLevel="1" x14ac:dyDescent="0.25">
      <c r="A79" s="51" t="s">
        <v>952</v>
      </c>
      <c r="B79" s="79" t="s">
        <v>362</v>
      </c>
      <c r="C79" s="116"/>
      <c r="G79" s="51"/>
    </row>
    <row r="80" spans="1:7" ht="15" customHeight="1" collapsed="1" x14ac:dyDescent="0.25">
      <c r="A80" s="70"/>
      <c r="B80" s="71" t="s">
        <v>953</v>
      </c>
      <c r="C80" s="70" t="s">
        <v>890</v>
      </c>
      <c r="D80" s="70"/>
      <c r="E80" s="72"/>
      <c r="F80" s="73"/>
      <c r="G80" s="73"/>
    </row>
    <row r="81" spans="1:7" x14ac:dyDescent="0.25">
      <c r="A81" s="51" t="s">
        <v>954</v>
      </c>
      <c r="B81" s="51" t="s">
        <v>841</v>
      </c>
      <c r="C81" s="116">
        <v>0.17464330208510381</v>
      </c>
      <c r="E81" s="49"/>
    </row>
    <row r="82" spans="1:7" x14ac:dyDescent="0.25">
      <c r="A82" s="51" t="s">
        <v>955</v>
      </c>
      <c r="B82" s="51" t="s">
        <v>842</v>
      </c>
      <c r="C82" s="116">
        <v>0.82535669791489619</v>
      </c>
      <c r="E82" s="49"/>
    </row>
    <row r="83" spans="1:7" hidden="1" x14ac:dyDescent="0.25">
      <c r="A83" s="51" t="s">
        <v>956</v>
      </c>
      <c r="B83" s="51" t="s">
        <v>358</v>
      </c>
      <c r="C83" s="116" t="s">
        <v>285</v>
      </c>
      <c r="E83" s="49"/>
    </row>
    <row r="84" spans="1:7" hidden="1" outlineLevel="1" x14ac:dyDescent="0.25">
      <c r="A84" s="51" t="s">
        <v>957</v>
      </c>
      <c r="C84" s="116"/>
      <c r="E84" s="49"/>
    </row>
    <row r="85" spans="1:7" hidden="1" outlineLevel="1" x14ac:dyDescent="0.25">
      <c r="A85" s="51" t="s">
        <v>958</v>
      </c>
      <c r="C85" s="116"/>
      <c r="E85" s="49"/>
    </row>
    <row r="86" spans="1:7" hidden="1" outlineLevel="1" x14ac:dyDescent="0.25">
      <c r="A86" s="51" t="s">
        <v>959</v>
      </c>
      <c r="C86" s="116"/>
      <c r="E86" s="49"/>
    </row>
    <row r="87" spans="1:7" hidden="1" outlineLevel="1" x14ac:dyDescent="0.25">
      <c r="A87" s="51" t="s">
        <v>960</v>
      </c>
      <c r="C87" s="116"/>
      <c r="E87" s="49"/>
    </row>
    <row r="88" spans="1:7" hidden="1" outlineLevel="1" x14ac:dyDescent="0.25">
      <c r="A88" s="51" t="s">
        <v>961</v>
      </c>
      <c r="C88" s="116"/>
      <c r="E88" s="49"/>
    </row>
    <row r="89" spans="1:7" hidden="1" outlineLevel="1" x14ac:dyDescent="0.25">
      <c r="A89" s="51" t="s">
        <v>962</v>
      </c>
      <c r="C89" s="116"/>
      <c r="E89" s="49"/>
    </row>
    <row r="90" spans="1:7" ht="15" customHeight="1" collapsed="1" x14ac:dyDescent="0.25">
      <c r="A90" s="70"/>
      <c r="B90" s="71" t="s">
        <v>963</v>
      </c>
      <c r="C90" s="70" t="s">
        <v>890</v>
      </c>
      <c r="D90" s="70"/>
      <c r="E90" s="72"/>
      <c r="F90" s="73"/>
      <c r="G90" s="73"/>
    </row>
    <row r="91" spans="1:7" x14ac:dyDescent="0.25">
      <c r="A91" s="51" t="s">
        <v>964</v>
      </c>
      <c r="B91" s="51" t="s">
        <v>843</v>
      </c>
      <c r="C91" s="116">
        <v>0</v>
      </c>
      <c r="E91" s="49"/>
    </row>
    <row r="92" spans="1:7" x14ac:dyDescent="0.25">
      <c r="A92" s="51" t="s">
        <v>965</v>
      </c>
      <c r="B92" s="51" t="s">
        <v>844</v>
      </c>
      <c r="C92" s="116">
        <v>1</v>
      </c>
      <c r="E92" s="49"/>
    </row>
    <row r="93" spans="1:7" hidden="1" x14ac:dyDescent="0.25">
      <c r="A93" s="51" t="s">
        <v>966</v>
      </c>
      <c r="B93" s="51" t="s">
        <v>358</v>
      </c>
      <c r="C93" s="116" t="s">
        <v>285</v>
      </c>
      <c r="E93" s="49"/>
    </row>
    <row r="94" spans="1:7" hidden="1" outlineLevel="1" x14ac:dyDescent="0.25">
      <c r="A94" s="51" t="s">
        <v>967</v>
      </c>
      <c r="C94" s="116"/>
      <c r="E94" s="49"/>
    </row>
    <row r="95" spans="1:7" hidden="1" outlineLevel="1" x14ac:dyDescent="0.25">
      <c r="A95" s="51" t="s">
        <v>968</v>
      </c>
      <c r="C95" s="116"/>
      <c r="E95" s="49"/>
    </row>
    <row r="96" spans="1:7" hidden="1" outlineLevel="1" x14ac:dyDescent="0.25">
      <c r="A96" s="51" t="s">
        <v>969</v>
      </c>
      <c r="C96" s="116"/>
      <c r="E96" s="49"/>
    </row>
    <row r="97" spans="1:7" hidden="1" outlineLevel="1" x14ac:dyDescent="0.25">
      <c r="A97" s="51" t="s">
        <v>970</v>
      </c>
      <c r="C97" s="116"/>
      <c r="E97" s="49"/>
    </row>
    <row r="98" spans="1:7" hidden="1" outlineLevel="1" x14ac:dyDescent="0.25">
      <c r="A98" s="51" t="s">
        <v>971</v>
      </c>
      <c r="C98" s="116"/>
      <c r="E98" s="49"/>
    </row>
    <row r="99" spans="1:7" hidden="1" outlineLevel="1" x14ac:dyDescent="0.25">
      <c r="A99" s="51" t="s">
        <v>972</v>
      </c>
      <c r="C99" s="116"/>
      <c r="E99" s="49"/>
    </row>
    <row r="100" spans="1:7" ht="15" customHeight="1" collapsed="1" x14ac:dyDescent="0.25">
      <c r="A100" s="70"/>
      <c r="B100" s="71" t="s">
        <v>973</v>
      </c>
      <c r="C100" s="70" t="s">
        <v>890</v>
      </c>
      <c r="D100" s="70"/>
      <c r="E100" s="72"/>
      <c r="F100" s="73"/>
      <c r="G100" s="73"/>
    </row>
    <row r="101" spans="1:7" x14ac:dyDescent="0.25">
      <c r="A101" s="51" t="s">
        <v>974</v>
      </c>
      <c r="B101" s="47" t="s">
        <v>845</v>
      </c>
      <c r="C101" s="116">
        <v>8.2052542251265376E-3</v>
      </c>
      <c r="E101" s="49"/>
    </row>
    <row r="102" spans="1:7" x14ac:dyDescent="0.25">
      <c r="A102" s="51" t="s">
        <v>975</v>
      </c>
      <c r="B102" s="47" t="s">
        <v>846</v>
      </c>
      <c r="C102" s="116">
        <v>6.913346923328581E-2</v>
      </c>
      <c r="E102" s="49"/>
    </row>
    <row r="103" spans="1:7" x14ac:dyDescent="0.25">
      <c r="A103" s="51" t="s">
        <v>976</v>
      </c>
      <c r="B103" s="47" t="s">
        <v>847</v>
      </c>
      <c r="C103" s="116">
        <v>4.8472369075909849E-2</v>
      </c>
    </row>
    <row r="104" spans="1:7" x14ac:dyDescent="0.25">
      <c r="A104" s="51" t="s">
        <v>977</v>
      </c>
      <c r="B104" s="47" t="s">
        <v>848</v>
      </c>
      <c r="C104" s="116">
        <v>0.12198980383088473</v>
      </c>
    </row>
    <row r="105" spans="1:7" x14ac:dyDescent="0.25">
      <c r="A105" s="51" t="s">
        <v>978</v>
      </c>
      <c r="B105" s="47" t="s">
        <v>849</v>
      </c>
      <c r="C105" s="116">
        <v>0.75219910363479303</v>
      </c>
    </row>
    <row r="106" spans="1:7" hidden="1" outlineLevel="1" x14ac:dyDescent="0.25">
      <c r="A106" s="51" t="s">
        <v>979</v>
      </c>
      <c r="B106" s="47"/>
      <c r="C106" s="116"/>
    </row>
    <row r="107" spans="1:7" hidden="1" outlineLevel="1" x14ac:dyDescent="0.25">
      <c r="A107" s="51" t="s">
        <v>980</v>
      </c>
      <c r="B107" s="47"/>
      <c r="C107" s="116"/>
    </row>
    <row r="108" spans="1:7" hidden="1" outlineLevel="1" x14ac:dyDescent="0.25">
      <c r="A108" s="51" t="s">
        <v>981</v>
      </c>
      <c r="B108" s="47"/>
      <c r="C108" s="116"/>
    </row>
    <row r="109" spans="1:7" hidden="1" outlineLevel="1" x14ac:dyDescent="0.25">
      <c r="A109" s="51" t="s">
        <v>982</v>
      </c>
      <c r="B109" s="47"/>
      <c r="C109" s="116"/>
    </row>
    <row r="110" spans="1:7" ht="15" customHeight="1" collapsed="1" x14ac:dyDescent="0.25">
      <c r="A110" s="70"/>
      <c r="B110" s="70" t="s">
        <v>983</v>
      </c>
      <c r="C110" s="70" t="s">
        <v>890</v>
      </c>
      <c r="D110" s="70"/>
      <c r="E110" s="72"/>
      <c r="F110" s="73"/>
      <c r="G110" s="73"/>
    </row>
    <row r="111" spans="1:7" x14ac:dyDescent="0.25">
      <c r="A111" s="51" t="s">
        <v>984</v>
      </c>
      <c r="B111" s="51" t="s">
        <v>850</v>
      </c>
      <c r="C111" s="116">
        <v>0</v>
      </c>
      <c r="E111" s="49"/>
    </row>
    <row r="112" spans="1:7" hidden="1" outlineLevel="1" x14ac:dyDescent="0.25">
      <c r="A112" s="51" t="s">
        <v>985</v>
      </c>
      <c r="B112" s="114" t="s">
        <v>851</v>
      </c>
      <c r="C112" s="115" t="s">
        <v>285</v>
      </c>
      <c r="E112" s="49"/>
    </row>
    <row r="113" spans="1:7" hidden="1" outlineLevel="1" x14ac:dyDescent="0.25">
      <c r="A113" s="51" t="s">
        <v>986</v>
      </c>
      <c r="C113" s="116"/>
      <c r="E113" s="49"/>
    </row>
    <row r="114" spans="1:7" hidden="1" outlineLevel="1" x14ac:dyDescent="0.25">
      <c r="A114" s="51" t="s">
        <v>987</v>
      </c>
      <c r="C114" s="116"/>
      <c r="E114" s="49"/>
    </row>
    <row r="115" spans="1:7" hidden="1" outlineLevel="1" x14ac:dyDescent="0.25">
      <c r="A115" s="51" t="s">
        <v>988</v>
      </c>
      <c r="C115" s="116"/>
      <c r="E115" s="49"/>
    </row>
    <row r="116" spans="1:7" ht="15" customHeight="1" collapsed="1" x14ac:dyDescent="0.25">
      <c r="A116" s="70"/>
      <c r="B116" s="71" t="s">
        <v>989</v>
      </c>
      <c r="C116" s="70" t="s">
        <v>852</v>
      </c>
      <c r="D116" s="70" t="s">
        <v>853</v>
      </c>
      <c r="E116" s="72"/>
      <c r="F116" s="70" t="s">
        <v>890</v>
      </c>
      <c r="G116" s="70" t="s">
        <v>854</v>
      </c>
    </row>
    <row r="117" spans="1:7" x14ac:dyDescent="0.25">
      <c r="A117" s="51" t="s">
        <v>990</v>
      </c>
      <c r="B117" s="68" t="s">
        <v>855</v>
      </c>
      <c r="C117" s="118" t="s">
        <v>1196</v>
      </c>
      <c r="D117" s="65"/>
      <c r="E117" s="65"/>
      <c r="F117" s="82"/>
      <c r="G117" s="82"/>
    </row>
    <row r="118" spans="1:7" x14ac:dyDescent="0.25">
      <c r="A118" s="65"/>
      <c r="B118" s="93"/>
      <c r="C118" s="65"/>
      <c r="D118" s="65"/>
      <c r="E118" s="65"/>
      <c r="F118" s="82"/>
      <c r="G118" s="82"/>
    </row>
    <row r="119" spans="1:7" x14ac:dyDescent="0.25">
      <c r="B119" s="68" t="s">
        <v>856</v>
      </c>
      <c r="C119" s="65"/>
      <c r="D119" s="65"/>
      <c r="E119" s="65"/>
      <c r="F119" s="82"/>
      <c r="G119" s="82"/>
    </row>
    <row r="120" spans="1:7" x14ac:dyDescent="0.25">
      <c r="A120" s="51" t="s">
        <v>991</v>
      </c>
      <c r="B120" s="68" t="s">
        <v>1583</v>
      </c>
      <c r="C120" s="118">
        <v>7498.1290712054497</v>
      </c>
      <c r="D120" s="119" t="s">
        <v>1196</v>
      </c>
      <c r="E120" s="65"/>
      <c r="F120" s="124">
        <f t="shared" ref="F120:F143" si="0">IF($C$144=0,"",IF(C120="[for completion]","",C120/$C$144))</f>
        <v>0.48383182794945423</v>
      </c>
      <c r="G120" s="124" t="str">
        <f t="shared" ref="G120:G143" si="1">IF($D$144=0,"",IF(D120="[for completion]","",D120/$D$144))</f>
        <v/>
      </c>
    </row>
    <row r="121" spans="1:7" x14ac:dyDescent="0.25">
      <c r="A121" s="51" t="s">
        <v>992</v>
      </c>
      <c r="B121" s="68" t="s">
        <v>1584</v>
      </c>
      <c r="C121" s="118">
        <v>7999.2579092740098</v>
      </c>
      <c r="D121" s="119" t="s">
        <v>1196</v>
      </c>
      <c r="E121" s="65"/>
      <c r="F121" s="124">
        <f t="shared" si="0"/>
        <v>0.51616817205054577</v>
      </c>
      <c r="G121" s="124" t="str">
        <f t="shared" si="1"/>
        <v/>
      </c>
    </row>
    <row r="122" spans="1:7" x14ac:dyDescent="0.25">
      <c r="A122" s="51" t="s">
        <v>993</v>
      </c>
      <c r="B122" s="68" t="s">
        <v>1585</v>
      </c>
      <c r="C122" s="118">
        <v>0</v>
      </c>
      <c r="D122" s="119" t="s">
        <v>1196</v>
      </c>
      <c r="E122" s="65"/>
      <c r="F122" s="124">
        <f t="shared" si="0"/>
        <v>0</v>
      </c>
      <c r="G122" s="124" t="str">
        <f t="shared" si="1"/>
        <v/>
      </c>
    </row>
    <row r="123" spans="1:7" x14ac:dyDescent="0.25">
      <c r="A123" s="51" t="s">
        <v>994</v>
      </c>
      <c r="B123" s="68" t="s">
        <v>1586</v>
      </c>
      <c r="C123" s="118">
        <v>0</v>
      </c>
      <c r="D123" s="119" t="s">
        <v>1196</v>
      </c>
      <c r="E123" s="65"/>
      <c r="F123" s="124">
        <f t="shared" si="0"/>
        <v>0</v>
      </c>
      <c r="G123" s="124" t="str">
        <f t="shared" si="1"/>
        <v/>
      </c>
    </row>
    <row r="124" spans="1:7" x14ac:dyDescent="0.25">
      <c r="A124" s="51" t="s">
        <v>995</v>
      </c>
      <c r="B124" s="68" t="s">
        <v>1587</v>
      </c>
      <c r="C124" s="118">
        <v>0</v>
      </c>
      <c r="D124" s="119" t="s">
        <v>1196</v>
      </c>
      <c r="E124" s="65"/>
      <c r="F124" s="124">
        <f t="shared" si="0"/>
        <v>0</v>
      </c>
      <c r="G124" s="124" t="str">
        <f t="shared" si="1"/>
        <v/>
      </c>
    </row>
    <row r="125" spans="1:7" hidden="1" x14ac:dyDescent="0.25">
      <c r="A125" s="51" t="s">
        <v>996</v>
      </c>
      <c r="B125" s="68" t="s">
        <v>840</v>
      </c>
      <c r="C125" s="118" t="s">
        <v>285</v>
      </c>
      <c r="D125" s="119" t="s">
        <v>285</v>
      </c>
      <c r="E125" s="65"/>
      <c r="F125" s="124" t="str">
        <f t="shared" si="0"/>
        <v/>
      </c>
      <c r="G125" s="124" t="str">
        <f t="shared" si="1"/>
        <v/>
      </c>
    </row>
    <row r="126" spans="1:7" hidden="1" x14ac:dyDescent="0.25">
      <c r="A126" s="51" t="s">
        <v>997</v>
      </c>
      <c r="B126" s="68" t="s">
        <v>840</v>
      </c>
      <c r="C126" s="118" t="s">
        <v>285</v>
      </c>
      <c r="D126" s="119" t="s">
        <v>285</v>
      </c>
      <c r="E126" s="65"/>
      <c r="F126" s="124" t="str">
        <f t="shared" si="0"/>
        <v/>
      </c>
      <c r="G126" s="124" t="str">
        <f t="shared" si="1"/>
        <v/>
      </c>
    </row>
    <row r="127" spans="1:7" hidden="1" x14ac:dyDescent="0.25">
      <c r="A127" s="51" t="s">
        <v>998</v>
      </c>
      <c r="B127" s="68" t="s">
        <v>840</v>
      </c>
      <c r="C127" s="118" t="s">
        <v>285</v>
      </c>
      <c r="D127" s="119" t="s">
        <v>285</v>
      </c>
      <c r="E127" s="65"/>
      <c r="F127" s="124" t="str">
        <f t="shared" si="0"/>
        <v/>
      </c>
      <c r="G127" s="124" t="str">
        <f t="shared" si="1"/>
        <v/>
      </c>
    </row>
    <row r="128" spans="1:7" hidden="1" x14ac:dyDescent="0.25">
      <c r="A128" s="51" t="s">
        <v>999</v>
      </c>
      <c r="B128" s="68" t="s">
        <v>840</v>
      </c>
      <c r="C128" s="118" t="s">
        <v>285</v>
      </c>
      <c r="D128" s="119" t="s">
        <v>285</v>
      </c>
      <c r="E128" s="65"/>
      <c r="F128" s="124" t="str">
        <f t="shared" si="0"/>
        <v/>
      </c>
      <c r="G128" s="124" t="str">
        <f t="shared" si="1"/>
        <v/>
      </c>
    </row>
    <row r="129" spans="1:7" hidden="1" x14ac:dyDescent="0.25">
      <c r="A129" s="51" t="s">
        <v>1000</v>
      </c>
      <c r="B129" s="68" t="s">
        <v>840</v>
      </c>
      <c r="C129" s="118" t="s">
        <v>285</v>
      </c>
      <c r="D129" s="119" t="s">
        <v>285</v>
      </c>
      <c r="E129" s="68"/>
      <c r="F129" s="124" t="str">
        <f t="shared" si="0"/>
        <v/>
      </c>
      <c r="G129" s="124" t="str">
        <f t="shared" si="1"/>
        <v/>
      </c>
    </row>
    <row r="130" spans="1:7" hidden="1" x14ac:dyDescent="0.25">
      <c r="A130" s="51" t="s">
        <v>1001</v>
      </c>
      <c r="B130" s="68" t="s">
        <v>840</v>
      </c>
      <c r="C130" s="118" t="s">
        <v>285</v>
      </c>
      <c r="D130" s="119" t="s">
        <v>285</v>
      </c>
      <c r="E130" s="68"/>
      <c r="F130" s="124" t="str">
        <f t="shared" si="0"/>
        <v/>
      </c>
      <c r="G130" s="124" t="str">
        <f t="shared" si="1"/>
        <v/>
      </c>
    </row>
    <row r="131" spans="1:7" hidden="1" x14ac:dyDescent="0.25">
      <c r="A131" s="51" t="s">
        <v>1002</v>
      </c>
      <c r="B131" s="68" t="s">
        <v>840</v>
      </c>
      <c r="C131" s="118" t="s">
        <v>285</v>
      </c>
      <c r="D131" s="119" t="s">
        <v>285</v>
      </c>
      <c r="E131" s="68"/>
      <c r="F131" s="124" t="str">
        <f t="shared" si="0"/>
        <v/>
      </c>
      <c r="G131" s="124" t="str">
        <f t="shared" si="1"/>
        <v/>
      </c>
    </row>
    <row r="132" spans="1:7" hidden="1" x14ac:dyDescent="0.25">
      <c r="A132" s="51" t="s">
        <v>1003</v>
      </c>
      <c r="B132" s="68" t="s">
        <v>840</v>
      </c>
      <c r="C132" s="118" t="s">
        <v>285</v>
      </c>
      <c r="D132" s="119" t="s">
        <v>285</v>
      </c>
      <c r="E132" s="68"/>
      <c r="F132" s="124" t="str">
        <f t="shared" si="0"/>
        <v/>
      </c>
      <c r="G132" s="124" t="str">
        <f t="shared" si="1"/>
        <v/>
      </c>
    </row>
    <row r="133" spans="1:7" hidden="1" x14ac:dyDescent="0.25">
      <c r="A133" s="51" t="s">
        <v>1004</v>
      </c>
      <c r="B133" s="68" t="s">
        <v>840</v>
      </c>
      <c r="C133" s="118" t="s">
        <v>285</v>
      </c>
      <c r="D133" s="119" t="s">
        <v>285</v>
      </c>
      <c r="E133" s="68"/>
      <c r="F133" s="124" t="str">
        <f t="shared" si="0"/>
        <v/>
      </c>
      <c r="G133" s="124" t="str">
        <f t="shared" si="1"/>
        <v/>
      </c>
    </row>
    <row r="134" spans="1:7" hidden="1" x14ac:dyDescent="0.25">
      <c r="A134" s="51" t="s">
        <v>1005</v>
      </c>
      <c r="B134" s="68" t="s">
        <v>840</v>
      </c>
      <c r="C134" s="118" t="s">
        <v>285</v>
      </c>
      <c r="D134" s="119" t="s">
        <v>285</v>
      </c>
      <c r="E134" s="68"/>
      <c r="F134" s="124" t="str">
        <f t="shared" si="0"/>
        <v/>
      </c>
      <c r="G134" s="124" t="str">
        <f t="shared" si="1"/>
        <v/>
      </c>
    </row>
    <row r="135" spans="1:7" hidden="1" x14ac:dyDescent="0.25">
      <c r="A135" s="51" t="s">
        <v>1006</v>
      </c>
      <c r="B135" s="68" t="s">
        <v>840</v>
      </c>
      <c r="C135" s="118" t="s">
        <v>285</v>
      </c>
      <c r="D135" s="119" t="s">
        <v>285</v>
      </c>
      <c r="F135" s="124" t="str">
        <f t="shared" si="0"/>
        <v/>
      </c>
      <c r="G135" s="124" t="str">
        <f t="shared" si="1"/>
        <v/>
      </c>
    </row>
    <row r="136" spans="1:7" hidden="1" x14ac:dyDescent="0.25">
      <c r="A136" s="51" t="s">
        <v>1007</v>
      </c>
      <c r="B136" s="68" t="s">
        <v>840</v>
      </c>
      <c r="C136" s="118" t="s">
        <v>285</v>
      </c>
      <c r="D136" s="119" t="s">
        <v>285</v>
      </c>
      <c r="E136" s="86"/>
      <c r="F136" s="124" t="str">
        <f t="shared" si="0"/>
        <v/>
      </c>
      <c r="G136" s="124" t="str">
        <f t="shared" si="1"/>
        <v/>
      </c>
    </row>
    <row r="137" spans="1:7" hidden="1" x14ac:dyDescent="0.25">
      <c r="A137" s="51" t="s">
        <v>1008</v>
      </c>
      <c r="B137" s="68" t="s">
        <v>840</v>
      </c>
      <c r="C137" s="118" t="s">
        <v>285</v>
      </c>
      <c r="D137" s="119" t="s">
        <v>285</v>
      </c>
      <c r="E137" s="86"/>
      <c r="F137" s="124" t="str">
        <f t="shared" si="0"/>
        <v/>
      </c>
      <c r="G137" s="124" t="str">
        <f t="shared" si="1"/>
        <v/>
      </c>
    </row>
    <row r="138" spans="1:7" hidden="1" x14ac:dyDescent="0.25">
      <c r="A138" s="51" t="s">
        <v>1009</v>
      </c>
      <c r="B138" s="68" t="s">
        <v>840</v>
      </c>
      <c r="C138" s="118" t="s">
        <v>285</v>
      </c>
      <c r="D138" s="119" t="s">
        <v>285</v>
      </c>
      <c r="E138" s="86"/>
      <c r="F138" s="124" t="str">
        <f t="shared" si="0"/>
        <v/>
      </c>
      <c r="G138" s="124" t="str">
        <f t="shared" si="1"/>
        <v/>
      </c>
    </row>
    <row r="139" spans="1:7" hidden="1" x14ac:dyDescent="0.25">
      <c r="A139" s="51" t="s">
        <v>1010</v>
      </c>
      <c r="B139" s="68" t="s">
        <v>840</v>
      </c>
      <c r="C139" s="118" t="s">
        <v>285</v>
      </c>
      <c r="D139" s="119" t="s">
        <v>285</v>
      </c>
      <c r="E139" s="86"/>
      <c r="F139" s="124" t="str">
        <f t="shared" si="0"/>
        <v/>
      </c>
      <c r="G139" s="124" t="str">
        <f t="shared" si="1"/>
        <v/>
      </c>
    </row>
    <row r="140" spans="1:7" hidden="1" x14ac:dyDescent="0.25">
      <c r="A140" s="51" t="s">
        <v>1011</v>
      </c>
      <c r="B140" s="68" t="s">
        <v>840</v>
      </c>
      <c r="C140" s="118" t="s">
        <v>285</v>
      </c>
      <c r="D140" s="119" t="s">
        <v>285</v>
      </c>
      <c r="E140" s="86"/>
      <c r="F140" s="124" t="str">
        <f t="shared" si="0"/>
        <v/>
      </c>
      <c r="G140" s="124" t="str">
        <f t="shared" si="1"/>
        <v/>
      </c>
    </row>
    <row r="141" spans="1:7" hidden="1" x14ac:dyDescent="0.25">
      <c r="A141" s="51" t="s">
        <v>1012</v>
      </c>
      <c r="B141" s="68" t="s">
        <v>840</v>
      </c>
      <c r="C141" s="118" t="s">
        <v>285</v>
      </c>
      <c r="D141" s="119" t="s">
        <v>285</v>
      </c>
      <c r="E141" s="86"/>
      <c r="F141" s="124" t="str">
        <f t="shared" si="0"/>
        <v/>
      </c>
      <c r="G141" s="124" t="str">
        <f t="shared" si="1"/>
        <v/>
      </c>
    </row>
    <row r="142" spans="1:7" hidden="1" x14ac:dyDescent="0.25">
      <c r="A142" s="51" t="s">
        <v>1013</v>
      </c>
      <c r="B142" s="68" t="s">
        <v>840</v>
      </c>
      <c r="C142" s="118" t="s">
        <v>285</v>
      </c>
      <c r="D142" s="119" t="s">
        <v>285</v>
      </c>
      <c r="E142" s="86"/>
      <c r="F142" s="124" t="str">
        <f t="shared" si="0"/>
        <v/>
      </c>
      <c r="G142" s="124" t="str">
        <f t="shared" si="1"/>
        <v/>
      </c>
    </row>
    <row r="143" spans="1:7" hidden="1" x14ac:dyDescent="0.25">
      <c r="A143" s="51" t="s">
        <v>1014</v>
      </c>
      <c r="B143" s="68" t="s">
        <v>840</v>
      </c>
      <c r="C143" s="118" t="s">
        <v>285</v>
      </c>
      <c r="D143" s="119" t="s">
        <v>285</v>
      </c>
      <c r="E143" s="86"/>
      <c r="F143" s="124" t="str">
        <f t="shared" si="0"/>
        <v/>
      </c>
      <c r="G143" s="124" t="str">
        <f t="shared" si="1"/>
        <v/>
      </c>
    </row>
    <row r="144" spans="1:7" x14ac:dyDescent="0.25">
      <c r="A144" s="51" t="s">
        <v>1015</v>
      </c>
      <c r="B144" s="77" t="s">
        <v>360</v>
      </c>
      <c r="C144" s="120">
        <f>SUM(C120:C143)</f>
        <v>15497.386980479459</v>
      </c>
      <c r="D144" s="75">
        <f>SUM(D120:D143)</f>
        <v>0</v>
      </c>
      <c r="E144" s="86"/>
      <c r="F144" s="125">
        <f>SUM(F120:F143)</f>
        <v>1</v>
      </c>
      <c r="G144" s="125">
        <f>SUM(G120:G143)</f>
        <v>0</v>
      </c>
    </row>
    <row r="145" spans="1:7" ht="15" hidden="1" customHeight="1" x14ac:dyDescent="0.25">
      <c r="A145" s="70"/>
      <c r="B145" s="71" t="s">
        <v>1016</v>
      </c>
      <c r="C145" s="70" t="s">
        <v>852</v>
      </c>
      <c r="D145" s="70" t="s">
        <v>853</v>
      </c>
      <c r="E145" s="72"/>
      <c r="F145" s="70" t="s">
        <v>890</v>
      </c>
      <c r="G145" s="70" t="s">
        <v>854</v>
      </c>
    </row>
    <row r="146" spans="1:7" hidden="1" x14ac:dyDescent="0.25">
      <c r="A146" s="51" t="s">
        <v>1017</v>
      </c>
      <c r="B146" s="51" t="s">
        <v>857</v>
      </c>
      <c r="C146" s="116" t="s">
        <v>285</v>
      </c>
      <c r="G146" s="51"/>
    </row>
    <row r="147" spans="1:7" hidden="1" x14ac:dyDescent="0.25">
      <c r="G147" s="51"/>
    </row>
    <row r="148" spans="1:7" hidden="1" x14ac:dyDescent="0.25">
      <c r="B148" s="68" t="s">
        <v>858</v>
      </c>
      <c r="G148" s="51"/>
    </row>
    <row r="149" spans="1:7" hidden="1" x14ac:dyDescent="0.25">
      <c r="A149" s="51" t="s">
        <v>1018</v>
      </c>
      <c r="B149" s="51" t="s">
        <v>859</v>
      </c>
      <c r="C149" s="118" t="s">
        <v>285</v>
      </c>
      <c r="D149" s="119" t="s">
        <v>285</v>
      </c>
      <c r="F149" s="124" t="str">
        <f t="shared" ref="F149:F163" si="2">IF($C$157=0,"",IF(C149="[for completion]","",C149/$C$157))</f>
        <v/>
      </c>
      <c r="G149" s="124" t="str">
        <f t="shared" ref="G149:G163" si="3">IF($D$157=0,"",IF(D149="[for completion]","",D149/$D$157))</f>
        <v/>
      </c>
    </row>
    <row r="150" spans="1:7" hidden="1" x14ac:dyDescent="0.25">
      <c r="A150" s="51" t="s">
        <v>1019</v>
      </c>
      <c r="B150" s="51" t="s">
        <v>860</v>
      </c>
      <c r="C150" s="118" t="s">
        <v>285</v>
      </c>
      <c r="D150" s="119" t="s">
        <v>285</v>
      </c>
      <c r="F150" s="124" t="str">
        <f t="shared" si="2"/>
        <v/>
      </c>
      <c r="G150" s="124" t="str">
        <f t="shared" si="3"/>
        <v/>
      </c>
    </row>
    <row r="151" spans="1:7" hidden="1" x14ac:dyDescent="0.25">
      <c r="A151" s="51" t="s">
        <v>1020</v>
      </c>
      <c r="B151" s="51" t="s">
        <v>861</v>
      </c>
      <c r="C151" s="118" t="s">
        <v>285</v>
      </c>
      <c r="D151" s="119" t="s">
        <v>285</v>
      </c>
      <c r="F151" s="124" t="str">
        <f t="shared" si="2"/>
        <v/>
      </c>
      <c r="G151" s="124" t="str">
        <f t="shared" si="3"/>
        <v/>
      </c>
    </row>
    <row r="152" spans="1:7" hidden="1" x14ac:dyDescent="0.25">
      <c r="A152" s="51" t="s">
        <v>1021</v>
      </c>
      <c r="B152" s="51" t="s">
        <v>862</v>
      </c>
      <c r="C152" s="118" t="s">
        <v>285</v>
      </c>
      <c r="D152" s="119" t="s">
        <v>285</v>
      </c>
      <c r="F152" s="124" t="str">
        <f t="shared" si="2"/>
        <v/>
      </c>
      <c r="G152" s="124" t="str">
        <f t="shared" si="3"/>
        <v/>
      </c>
    </row>
    <row r="153" spans="1:7" hidden="1" x14ac:dyDescent="0.25">
      <c r="A153" s="51" t="s">
        <v>1022</v>
      </c>
      <c r="B153" s="51" t="s">
        <v>863</v>
      </c>
      <c r="C153" s="118" t="s">
        <v>285</v>
      </c>
      <c r="D153" s="119" t="s">
        <v>285</v>
      </c>
      <c r="F153" s="124" t="str">
        <f t="shared" si="2"/>
        <v/>
      </c>
      <c r="G153" s="124" t="str">
        <f t="shared" si="3"/>
        <v/>
      </c>
    </row>
    <row r="154" spans="1:7" hidden="1" x14ac:dyDescent="0.25">
      <c r="A154" s="51" t="s">
        <v>1023</v>
      </c>
      <c r="B154" s="51" t="s">
        <v>864</v>
      </c>
      <c r="C154" s="118" t="s">
        <v>285</v>
      </c>
      <c r="D154" s="119" t="s">
        <v>285</v>
      </c>
      <c r="F154" s="124" t="str">
        <f t="shared" si="2"/>
        <v/>
      </c>
      <c r="G154" s="124" t="str">
        <f t="shared" si="3"/>
        <v/>
      </c>
    </row>
    <row r="155" spans="1:7" hidden="1" x14ac:dyDescent="0.25">
      <c r="A155" s="51" t="s">
        <v>1024</v>
      </c>
      <c r="B155" s="51" t="s">
        <v>865</v>
      </c>
      <c r="C155" s="118" t="s">
        <v>285</v>
      </c>
      <c r="D155" s="119" t="s">
        <v>285</v>
      </c>
      <c r="F155" s="124" t="str">
        <f t="shared" si="2"/>
        <v/>
      </c>
      <c r="G155" s="124" t="str">
        <f t="shared" si="3"/>
        <v/>
      </c>
    </row>
    <row r="156" spans="1:7" hidden="1" x14ac:dyDescent="0.25">
      <c r="A156" s="51" t="s">
        <v>1025</v>
      </c>
      <c r="B156" s="51" t="s">
        <v>866</v>
      </c>
      <c r="C156" s="118" t="s">
        <v>285</v>
      </c>
      <c r="D156" s="119" t="s">
        <v>285</v>
      </c>
      <c r="F156" s="124" t="str">
        <f t="shared" si="2"/>
        <v/>
      </c>
      <c r="G156" s="124" t="str">
        <f t="shared" si="3"/>
        <v/>
      </c>
    </row>
    <row r="157" spans="1:7" hidden="1" x14ac:dyDescent="0.25">
      <c r="A157" s="51" t="s">
        <v>1026</v>
      </c>
      <c r="B157" s="77" t="s">
        <v>360</v>
      </c>
      <c r="C157" s="118">
        <f>SUM(C149:C156)</f>
        <v>0</v>
      </c>
      <c r="D157" s="119">
        <f>SUM(D149:D156)</f>
        <v>0</v>
      </c>
      <c r="F157" s="116">
        <f>SUM(F149:F156)</f>
        <v>0</v>
      </c>
      <c r="G157" s="116">
        <f>SUM(G149:G156)</f>
        <v>0</v>
      </c>
    </row>
    <row r="158" spans="1:7" hidden="1" outlineLevel="1" x14ac:dyDescent="0.25">
      <c r="A158" s="51" t="s">
        <v>1027</v>
      </c>
      <c r="B158" s="79" t="s">
        <v>867</v>
      </c>
      <c r="C158" s="118"/>
      <c r="D158" s="119"/>
      <c r="F158" s="124" t="str">
        <f t="shared" si="2"/>
        <v/>
      </c>
      <c r="G158" s="124" t="str">
        <f t="shared" si="3"/>
        <v/>
      </c>
    </row>
    <row r="159" spans="1:7" hidden="1" outlineLevel="1" x14ac:dyDescent="0.25">
      <c r="A159" s="51" t="s">
        <v>1028</v>
      </c>
      <c r="B159" s="79" t="s">
        <v>868</v>
      </c>
      <c r="C159" s="118"/>
      <c r="D159" s="119"/>
      <c r="F159" s="124" t="str">
        <f t="shared" si="2"/>
        <v/>
      </c>
      <c r="G159" s="124" t="str">
        <f t="shared" si="3"/>
        <v/>
      </c>
    </row>
    <row r="160" spans="1:7" hidden="1" outlineLevel="1" x14ac:dyDescent="0.25">
      <c r="A160" s="51" t="s">
        <v>1029</v>
      </c>
      <c r="B160" s="79" t="s">
        <v>869</v>
      </c>
      <c r="C160" s="118"/>
      <c r="D160" s="119"/>
      <c r="F160" s="124" t="str">
        <f t="shared" si="2"/>
        <v/>
      </c>
      <c r="G160" s="124" t="str">
        <f t="shared" si="3"/>
        <v/>
      </c>
    </row>
    <row r="161" spans="1:7" hidden="1" outlineLevel="1" x14ac:dyDescent="0.25">
      <c r="A161" s="51" t="s">
        <v>1030</v>
      </c>
      <c r="B161" s="79" t="s">
        <v>870</v>
      </c>
      <c r="C161" s="118"/>
      <c r="D161" s="119"/>
      <c r="F161" s="124" t="str">
        <f t="shared" si="2"/>
        <v/>
      </c>
      <c r="G161" s="124" t="str">
        <f t="shared" si="3"/>
        <v/>
      </c>
    </row>
    <row r="162" spans="1:7" hidden="1" outlineLevel="1" x14ac:dyDescent="0.25">
      <c r="A162" s="51" t="s">
        <v>1031</v>
      </c>
      <c r="B162" s="79" t="s">
        <v>871</v>
      </c>
      <c r="C162" s="118"/>
      <c r="D162" s="119"/>
      <c r="F162" s="124" t="str">
        <f t="shared" si="2"/>
        <v/>
      </c>
      <c r="G162" s="124" t="str">
        <f t="shared" si="3"/>
        <v/>
      </c>
    </row>
    <row r="163" spans="1:7" hidden="1" outlineLevel="1" x14ac:dyDescent="0.25">
      <c r="A163" s="51" t="s">
        <v>1032</v>
      </c>
      <c r="B163" s="79" t="s">
        <v>872</v>
      </c>
      <c r="C163" s="118"/>
      <c r="D163" s="119"/>
      <c r="F163" s="124" t="str">
        <f t="shared" si="2"/>
        <v/>
      </c>
      <c r="G163" s="124" t="str">
        <f t="shared" si="3"/>
        <v/>
      </c>
    </row>
    <row r="164" spans="1:7" hidden="1" outlineLevel="1" x14ac:dyDescent="0.25">
      <c r="A164" s="51" t="s">
        <v>1033</v>
      </c>
      <c r="B164" s="79"/>
      <c r="F164" s="76"/>
      <c r="G164" s="76"/>
    </row>
    <row r="165" spans="1:7" hidden="1" outlineLevel="1" x14ac:dyDescent="0.25">
      <c r="A165" s="51" t="s">
        <v>1034</v>
      </c>
      <c r="B165" s="79"/>
      <c r="F165" s="76"/>
      <c r="G165" s="76"/>
    </row>
    <row r="166" spans="1:7" hidden="1" outlineLevel="1" x14ac:dyDescent="0.25">
      <c r="A166" s="51" t="s">
        <v>1035</v>
      </c>
      <c r="B166" s="79"/>
      <c r="F166" s="76"/>
      <c r="G166" s="76"/>
    </row>
    <row r="167" spans="1:7" ht="15" customHeight="1" collapsed="1" x14ac:dyDescent="0.25">
      <c r="A167" s="70"/>
      <c r="B167" s="71" t="s">
        <v>1036</v>
      </c>
      <c r="C167" s="70" t="s">
        <v>852</v>
      </c>
      <c r="D167" s="70" t="s">
        <v>853</v>
      </c>
      <c r="E167" s="72"/>
      <c r="F167" s="70" t="s">
        <v>890</v>
      </c>
      <c r="G167" s="70" t="s">
        <v>854</v>
      </c>
    </row>
    <row r="168" spans="1:7" x14ac:dyDescent="0.25">
      <c r="A168" s="51" t="s">
        <v>1037</v>
      </c>
      <c r="B168" s="51" t="s">
        <v>857</v>
      </c>
      <c r="C168" s="116">
        <v>0.42722499848276124</v>
      </c>
      <c r="G168" s="51"/>
    </row>
    <row r="169" spans="1:7" x14ac:dyDescent="0.25">
      <c r="G169" s="51"/>
    </row>
    <row r="170" spans="1:7" x14ac:dyDescent="0.25">
      <c r="B170" s="68" t="s">
        <v>858</v>
      </c>
      <c r="G170" s="51"/>
    </row>
    <row r="171" spans="1:7" x14ac:dyDescent="0.25">
      <c r="A171" s="51" t="s">
        <v>1038</v>
      </c>
      <c r="B171" s="51" t="s">
        <v>859</v>
      </c>
      <c r="C171" s="118">
        <v>13507.369835225667</v>
      </c>
      <c r="D171" s="119" t="s">
        <v>1196</v>
      </c>
      <c r="F171" s="124">
        <f>IF($C$179=0,"",IF(C171="[Mark as ND1 if not relevant]","",C171/$C$179))</f>
        <v>0.8715901495032411</v>
      </c>
      <c r="G171" s="124" t="str">
        <f>IF($D$179=0,"",IF(D171="[Mark as ND1 if not relevant]","",D171/$D$179))</f>
        <v/>
      </c>
    </row>
    <row r="172" spans="1:7" x14ac:dyDescent="0.25">
      <c r="A172" s="51" t="s">
        <v>1039</v>
      </c>
      <c r="B172" s="51" t="s">
        <v>860</v>
      </c>
      <c r="C172" s="118">
        <v>1869.0097530069202</v>
      </c>
      <c r="D172" s="119" t="s">
        <v>1196</v>
      </c>
      <c r="F172" s="124">
        <f t="shared" ref="F172:F178" si="4">IF($C$179=0,"",IF(C172="[Mark as ND1 if not relevant]","",C172/$C$179))</f>
        <v>0.12060160563591331</v>
      </c>
      <c r="G172" s="124" t="str">
        <f t="shared" ref="G172:G178" si="5">IF($D$179=0,"",IF(D172="[Mark as ND1 if not relevant]","",D172/$D$179))</f>
        <v/>
      </c>
    </row>
    <row r="173" spans="1:7" hidden="1" x14ac:dyDescent="0.25">
      <c r="A173" s="51" t="s">
        <v>1040</v>
      </c>
      <c r="B173" s="51" t="s">
        <v>861</v>
      </c>
      <c r="C173" s="118">
        <v>0</v>
      </c>
      <c r="D173" s="119" t="s">
        <v>1196</v>
      </c>
      <c r="F173" s="124">
        <f t="shared" si="4"/>
        <v>0</v>
      </c>
      <c r="G173" s="124" t="str">
        <f t="shared" si="5"/>
        <v/>
      </c>
    </row>
    <row r="174" spans="1:7" x14ac:dyDescent="0.25">
      <c r="A174" s="51" t="s">
        <v>1041</v>
      </c>
      <c r="B174" s="51" t="s">
        <v>862</v>
      </c>
      <c r="C174" s="118">
        <v>121.00739224686588</v>
      </c>
      <c r="D174" s="119" t="s">
        <v>1196</v>
      </c>
      <c r="F174" s="124">
        <f t="shared" si="4"/>
        <v>7.8082448608457087E-3</v>
      </c>
      <c r="G174" s="124" t="str">
        <f t="shared" si="5"/>
        <v/>
      </c>
    </row>
    <row r="175" spans="1:7" x14ac:dyDescent="0.25">
      <c r="A175" s="51" t="s">
        <v>1042</v>
      </c>
      <c r="B175" s="51" t="s">
        <v>863</v>
      </c>
      <c r="C175" s="118">
        <v>0</v>
      </c>
      <c r="D175" s="119" t="s">
        <v>1196</v>
      </c>
      <c r="F175" s="124">
        <f t="shared" si="4"/>
        <v>0</v>
      </c>
      <c r="G175" s="124" t="str">
        <f t="shared" si="5"/>
        <v/>
      </c>
    </row>
    <row r="176" spans="1:7" x14ac:dyDescent="0.25">
      <c r="A176" s="51" t="s">
        <v>1043</v>
      </c>
      <c r="B176" s="51" t="s">
        <v>864</v>
      </c>
      <c r="C176" s="118">
        <v>0</v>
      </c>
      <c r="D176" s="119" t="s">
        <v>1196</v>
      </c>
      <c r="F176" s="124">
        <f t="shared" si="4"/>
        <v>0</v>
      </c>
      <c r="G176" s="124" t="str">
        <f t="shared" si="5"/>
        <v/>
      </c>
    </row>
    <row r="177" spans="1:7" x14ac:dyDescent="0.25">
      <c r="A177" s="51" t="s">
        <v>1044</v>
      </c>
      <c r="B177" s="51" t="s">
        <v>865</v>
      </c>
      <c r="C177" s="118">
        <v>0</v>
      </c>
      <c r="D177" s="119" t="s">
        <v>1196</v>
      </c>
      <c r="F177" s="124">
        <f t="shared" si="4"/>
        <v>0</v>
      </c>
      <c r="G177" s="124" t="str">
        <f t="shared" si="5"/>
        <v/>
      </c>
    </row>
    <row r="178" spans="1:7" x14ac:dyDescent="0.25">
      <c r="A178" s="51" t="s">
        <v>1045</v>
      </c>
      <c r="B178" s="51" t="s">
        <v>866</v>
      </c>
      <c r="C178" s="118">
        <v>0</v>
      </c>
      <c r="D178" s="119" t="s">
        <v>1196</v>
      </c>
      <c r="F178" s="124">
        <f t="shared" si="4"/>
        <v>0</v>
      </c>
      <c r="G178" s="124" t="str">
        <f t="shared" si="5"/>
        <v/>
      </c>
    </row>
    <row r="179" spans="1:7" x14ac:dyDescent="0.25">
      <c r="A179" s="51" t="s">
        <v>1046</v>
      </c>
      <c r="B179" s="77" t="s">
        <v>360</v>
      </c>
      <c r="C179" s="118">
        <f>SUM(C171:C178)</f>
        <v>15497.386980479452</v>
      </c>
      <c r="D179" s="119">
        <f>SUM(D171:D178)</f>
        <v>0</v>
      </c>
      <c r="F179" s="116">
        <f>SUM(F171:F178)</f>
        <v>1</v>
      </c>
      <c r="G179" s="116">
        <f>SUM(G171:G178)</f>
        <v>0</v>
      </c>
    </row>
    <row r="180" spans="1:7" hidden="1" outlineLevel="1" x14ac:dyDescent="0.25">
      <c r="A180" s="51" t="s">
        <v>1047</v>
      </c>
      <c r="B180" s="79" t="s">
        <v>867</v>
      </c>
      <c r="C180" s="118"/>
      <c r="D180" s="119"/>
      <c r="F180" s="124">
        <f t="shared" ref="F180:F185" si="6">IF($C$179=0,"",IF(C180="[for completion]","",C180/$C$179))</f>
        <v>0</v>
      </c>
      <c r="G180" s="124" t="str">
        <f t="shared" ref="G180:G185" si="7">IF($D$179=0,"",IF(D180="[for completion]","",D180/$D$179))</f>
        <v/>
      </c>
    </row>
    <row r="181" spans="1:7" hidden="1" outlineLevel="1" x14ac:dyDescent="0.25">
      <c r="A181" s="51" t="s">
        <v>1048</v>
      </c>
      <c r="B181" s="79" t="s">
        <v>868</v>
      </c>
      <c r="C181" s="118"/>
      <c r="D181" s="119"/>
      <c r="F181" s="124">
        <f t="shared" si="6"/>
        <v>0</v>
      </c>
      <c r="G181" s="124" t="str">
        <f t="shared" si="7"/>
        <v/>
      </c>
    </row>
    <row r="182" spans="1:7" hidden="1" outlineLevel="1" x14ac:dyDescent="0.25">
      <c r="A182" s="51" t="s">
        <v>1049</v>
      </c>
      <c r="B182" s="79" t="s">
        <v>869</v>
      </c>
      <c r="C182" s="118"/>
      <c r="D182" s="119"/>
      <c r="F182" s="124">
        <f t="shared" si="6"/>
        <v>0</v>
      </c>
      <c r="G182" s="124" t="str">
        <f t="shared" si="7"/>
        <v/>
      </c>
    </row>
    <row r="183" spans="1:7" hidden="1" outlineLevel="1" x14ac:dyDescent="0.25">
      <c r="A183" s="51" t="s">
        <v>1050</v>
      </c>
      <c r="B183" s="79" t="s">
        <v>870</v>
      </c>
      <c r="C183" s="118"/>
      <c r="D183" s="119"/>
      <c r="F183" s="124">
        <f t="shared" si="6"/>
        <v>0</v>
      </c>
      <c r="G183" s="124" t="str">
        <f t="shared" si="7"/>
        <v/>
      </c>
    </row>
    <row r="184" spans="1:7" hidden="1" outlineLevel="1" x14ac:dyDescent="0.25">
      <c r="A184" s="51" t="s">
        <v>1051</v>
      </c>
      <c r="B184" s="79" t="s">
        <v>871</v>
      </c>
      <c r="C184" s="118"/>
      <c r="D184" s="119"/>
      <c r="F184" s="124">
        <f t="shared" si="6"/>
        <v>0</v>
      </c>
      <c r="G184" s="124" t="str">
        <f t="shared" si="7"/>
        <v/>
      </c>
    </row>
    <row r="185" spans="1:7" hidden="1" outlineLevel="1" x14ac:dyDescent="0.25">
      <c r="A185" s="51" t="s">
        <v>1052</v>
      </c>
      <c r="B185" s="79" t="s">
        <v>872</v>
      </c>
      <c r="C185" s="118"/>
      <c r="D185" s="119"/>
      <c r="F185" s="124">
        <f t="shared" si="6"/>
        <v>0</v>
      </c>
      <c r="G185" s="124" t="str">
        <f t="shared" si="7"/>
        <v/>
      </c>
    </row>
    <row r="186" spans="1:7" hidden="1" outlineLevel="1" x14ac:dyDescent="0.25">
      <c r="A186" s="51" t="s">
        <v>1053</v>
      </c>
      <c r="B186" s="79"/>
      <c r="F186" s="76"/>
      <c r="G186" s="76"/>
    </row>
    <row r="187" spans="1:7" hidden="1" outlineLevel="1" x14ac:dyDescent="0.25">
      <c r="A187" s="51" t="s">
        <v>1054</v>
      </c>
      <c r="B187" s="79"/>
      <c r="F187" s="76"/>
      <c r="G187" s="76"/>
    </row>
    <row r="188" spans="1:7" hidden="1" outlineLevel="1" x14ac:dyDescent="0.25">
      <c r="A188" s="51" t="s">
        <v>1055</v>
      </c>
      <c r="B188" s="79"/>
      <c r="F188" s="76"/>
      <c r="G188" s="76"/>
    </row>
    <row r="189" spans="1:7" ht="15" customHeight="1" collapsed="1" x14ac:dyDescent="0.25">
      <c r="A189" s="70"/>
      <c r="B189" s="71" t="s">
        <v>1056</v>
      </c>
      <c r="C189" s="70" t="s">
        <v>890</v>
      </c>
      <c r="D189" s="70" t="s">
        <v>1057</v>
      </c>
      <c r="E189" s="72"/>
      <c r="F189" s="70"/>
      <c r="G189" s="70"/>
    </row>
    <row r="190" spans="1:7" x14ac:dyDescent="0.25">
      <c r="A190" s="51" t="s">
        <v>1058</v>
      </c>
      <c r="B190" s="68" t="s">
        <v>1568</v>
      </c>
      <c r="C190" s="116">
        <v>0.17923220461812711</v>
      </c>
      <c r="D190" s="118" t="s">
        <v>1196</v>
      </c>
      <c r="E190" s="116"/>
      <c r="F190" s="116"/>
      <c r="G190" s="86"/>
    </row>
    <row r="191" spans="1:7" x14ac:dyDescent="0.25">
      <c r="A191" s="51" t="s">
        <v>1059</v>
      </c>
      <c r="B191" s="68" t="s">
        <v>1569</v>
      </c>
      <c r="C191" s="116">
        <v>4.629493608129738E-2</v>
      </c>
      <c r="D191" s="118" t="s">
        <v>1196</v>
      </c>
      <c r="E191" s="116"/>
      <c r="F191" s="116"/>
      <c r="G191" s="86"/>
    </row>
    <row r="192" spans="1:7" x14ac:dyDescent="0.25">
      <c r="A192" s="51" t="s">
        <v>1060</v>
      </c>
      <c r="B192" s="68" t="s">
        <v>1570</v>
      </c>
      <c r="C192" s="116">
        <v>9.8842421270722292E-2</v>
      </c>
      <c r="D192" s="118" t="s">
        <v>1196</v>
      </c>
      <c r="E192" s="86"/>
      <c r="F192" s="86"/>
      <c r="G192" s="86"/>
    </row>
    <row r="193" spans="1:7" x14ac:dyDescent="0.25">
      <c r="A193" s="51" t="s">
        <v>1061</v>
      </c>
      <c r="B193" s="68" t="s">
        <v>1646</v>
      </c>
      <c r="C193" s="116">
        <v>1.6417741253733128E-2</v>
      </c>
      <c r="D193" s="118" t="s">
        <v>1196</v>
      </c>
      <c r="E193" s="86"/>
      <c r="F193" s="86"/>
      <c r="G193" s="86"/>
    </row>
    <row r="194" spans="1:7" x14ac:dyDescent="0.25">
      <c r="A194" s="51" t="s">
        <v>1062</v>
      </c>
      <c r="B194" s="68" t="s">
        <v>1572</v>
      </c>
      <c r="C194" s="116">
        <v>1.8016007357206161E-2</v>
      </c>
      <c r="D194" s="118" t="s">
        <v>1196</v>
      </c>
      <c r="E194" s="86"/>
      <c r="F194" s="86"/>
      <c r="G194" s="86"/>
    </row>
    <row r="195" spans="1:7" x14ac:dyDescent="0.25">
      <c r="A195" s="51" t="s">
        <v>1063</v>
      </c>
      <c r="B195" s="68" t="s">
        <v>1573</v>
      </c>
      <c r="C195" s="116">
        <v>0.1352138863260279</v>
      </c>
      <c r="D195" s="118" t="s">
        <v>1196</v>
      </c>
      <c r="E195" s="86"/>
      <c r="F195" s="86"/>
      <c r="G195" s="86"/>
    </row>
    <row r="196" spans="1:7" x14ac:dyDescent="0.25">
      <c r="A196" s="51" t="s">
        <v>1064</v>
      </c>
      <c r="B196" s="68" t="s">
        <v>1574</v>
      </c>
      <c r="C196" s="116">
        <v>5.513342443260319E-2</v>
      </c>
      <c r="D196" s="118" t="s">
        <v>1196</v>
      </c>
      <c r="E196" s="86"/>
      <c r="F196" s="86"/>
      <c r="G196" s="86"/>
    </row>
    <row r="197" spans="1:7" x14ac:dyDescent="0.25">
      <c r="A197" s="51" t="s">
        <v>1065</v>
      </c>
      <c r="B197" s="68" t="s">
        <v>1575</v>
      </c>
      <c r="C197" s="116">
        <v>8.6822923303594993E-2</v>
      </c>
      <c r="D197" s="118" t="s">
        <v>1196</v>
      </c>
      <c r="E197" s="86"/>
      <c r="F197" s="86"/>
    </row>
    <row r="198" spans="1:7" x14ac:dyDescent="0.25">
      <c r="A198" s="51" t="s">
        <v>1066</v>
      </c>
      <c r="B198" s="68" t="s">
        <v>1576</v>
      </c>
      <c r="C198" s="116">
        <v>9.0258327377167602E-2</v>
      </c>
      <c r="D198" s="118" t="s">
        <v>1196</v>
      </c>
      <c r="E198" s="86"/>
      <c r="F198" s="86"/>
    </row>
    <row r="199" spans="1:7" x14ac:dyDescent="0.25">
      <c r="A199" s="51" t="s">
        <v>1067</v>
      </c>
      <c r="B199" s="68" t="s">
        <v>1577</v>
      </c>
      <c r="C199" s="116">
        <v>0</v>
      </c>
      <c r="D199" s="118" t="s">
        <v>1196</v>
      </c>
      <c r="E199" s="86"/>
      <c r="F199" s="86"/>
    </row>
    <row r="200" spans="1:7" x14ac:dyDescent="0.25">
      <c r="A200" s="51" t="s">
        <v>1068</v>
      </c>
      <c r="B200" s="68" t="s">
        <v>1578</v>
      </c>
      <c r="C200" s="116">
        <v>7.1498001823402837E-2</v>
      </c>
      <c r="D200" s="118" t="s">
        <v>1196</v>
      </c>
      <c r="E200" s="86"/>
      <c r="F200" s="86"/>
    </row>
    <row r="201" spans="1:7" x14ac:dyDescent="0.25">
      <c r="A201" s="51" t="s">
        <v>1069</v>
      </c>
      <c r="B201" s="68" t="s">
        <v>876</v>
      </c>
      <c r="C201" s="116">
        <v>7.3682283825187277E-3</v>
      </c>
      <c r="D201" s="118" t="s">
        <v>1196</v>
      </c>
      <c r="E201" s="86"/>
      <c r="F201" s="86"/>
    </row>
    <row r="202" spans="1:7" x14ac:dyDescent="0.25">
      <c r="A202" s="51" t="s">
        <v>1070</v>
      </c>
      <c r="B202" s="68" t="s">
        <v>1579</v>
      </c>
      <c r="C202" s="116">
        <v>0.19490189777359868</v>
      </c>
      <c r="D202" s="118" t="s">
        <v>1196</v>
      </c>
    </row>
    <row r="203" spans="1:7" hidden="1" x14ac:dyDescent="0.25">
      <c r="A203" s="51" t="s">
        <v>1071</v>
      </c>
      <c r="B203" s="68" t="s">
        <v>840</v>
      </c>
      <c r="C203" s="116" t="s">
        <v>285</v>
      </c>
      <c r="D203" s="118" t="s">
        <v>285</v>
      </c>
    </row>
    <row r="204" spans="1:7" hidden="1" x14ac:dyDescent="0.25">
      <c r="A204" s="51" t="s">
        <v>1072</v>
      </c>
      <c r="B204" s="68" t="s">
        <v>840</v>
      </c>
      <c r="C204" s="116" t="s">
        <v>285</v>
      </c>
      <c r="D204" s="118" t="s">
        <v>285</v>
      </c>
    </row>
    <row r="205" spans="1:7" hidden="1" x14ac:dyDescent="0.25">
      <c r="A205" s="51" t="s">
        <v>1073</v>
      </c>
      <c r="B205" s="68" t="s">
        <v>840</v>
      </c>
      <c r="C205" s="116" t="s">
        <v>285</v>
      </c>
      <c r="D205" s="118" t="s">
        <v>285</v>
      </c>
    </row>
    <row r="206" spans="1:7" hidden="1" x14ac:dyDescent="0.25">
      <c r="A206" s="51" t="s">
        <v>1074</v>
      </c>
      <c r="B206" s="68" t="s">
        <v>840</v>
      </c>
      <c r="C206" s="116" t="s">
        <v>285</v>
      </c>
      <c r="D206" s="118" t="s">
        <v>285</v>
      </c>
    </row>
    <row r="207" spans="1:7" hidden="1" outlineLevel="1" x14ac:dyDescent="0.25">
      <c r="A207" s="51" t="s">
        <v>1075</v>
      </c>
    </row>
    <row r="208" spans="1:7" hidden="1" outlineLevel="1" x14ac:dyDescent="0.25">
      <c r="A208" s="51" t="s">
        <v>1076</v>
      </c>
    </row>
    <row r="209" spans="1:7" hidden="1" outlineLevel="1" x14ac:dyDescent="0.25">
      <c r="A209" s="51" t="s">
        <v>1077</v>
      </c>
    </row>
    <row r="210" spans="1:7" hidden="1" outlineLevel="1" x14ac:dyDescent="0.25">
      <c r="A210" s="51" t="s">
        <v>1078</v>
      </c>
    </row>
    <row r="211" spans="1:7" hidden="1" outlineLevel="1" x14ac:dyDescent="0.25">
      <c r="A211" s="51" t="s">
        <v>1079</v>
      </c>
    </row>
    <row r="212" spans="1:7" hidden="1" collapsed="1" x14ac:dyDescent="0.25">
      <c r="A212" s="70"/>
      <c r="B212" s="71" t="s">
        <v>1080</v>
      </c>
      <c r="C212" s="70" t="s">
        <v>890</v>
      </c>
      <c r="D212" s="70" t="s">
        <v>1057</v>
      </c>
      <c r="E212" s="72"/>
      <c r="F212" s="70"/>
      <c r="G212" s="70"/>
    </row>
    <row r="213" spans="1:7" hidden="1" x14ac:dyDescent="0.25">
      <c r="A213" s="152" t="s">
        <v>1081</v>
      </c>
      <c r="B213" s="160" t="s">
        <v>840</v>
      </c>
      <c r="C213" s="161" t="s">
        <v>285</v>
      </c>
      <c r="D213" s="118" t="s">
        <v>285</v>
      </c>
    </row>
    <row r="214" spans="1:7" hidden="1" x14ac:dyDescent="0.25">
      <c r="A214" s="152" t="s">
        <v>1082</v>
      </c>
      <c r="B214" s="160" t="s">
        <v>840</v>
      </c>
      <c r="C214" s="161" t="s">
        <v>285</v>
      </c>
      <c r="D214" s="118" t="s">
        <v>285</v>
      </c>
    </row>
    <row r="215" spans="1:7" hidden="1" x14ac:dyDescent="0.25">
      <c r="A215" s="152" t="s">
        <v>1083</v>
      </c>
      <c r="B215" s="160" t="s">
        <v>840</v>
      </c>
      <c r="C215" s="161" t="s">
        <v>285</v>
      </c>
      <c r="D215" s="118" t="s">
        <v>285</v>
      </c>
    </row>
    <row r="216" spans="1:7" hidden="1" x14ac:dyDescent="0.25">
      <c r="A216" s="152" t="s">
        <v>1084</v>
      </c>
      <c r="B216" s="160" t="s">
        <v>840</v>
      </c>
      <c r="C216" s="161" t="s">
        <v>285</v>
      </c>
      <c r="D216" s="118" t="s">
        <v>285</v>
      </c>
    </row>
    <row r="217" spans="1:7" hidden="1" x14ac:dyDescent="0.25">
      <c r="A217" s="152" t="s">
        <v>1085</v>
      </c>
      <c r="B217" s="160" t="s">
        <v>840</v>
      </c>
      <c r="C217" s="161" t="s">
        <v>285</v>
      </c>
      <c r="D217" s="118" t="s">
        <v>285</v>
      </c>
    </row>
    <row r="218" spans="1:7" hidden="1" x14ac:dyDescent="0.25">
      <c r="A218" s="152" t="s">
        <v>1086</v>
      </c>
      <c r="B218" s="160" t="s">
        <v>840</v>
      </c>
      <c r="C218" s="161" t="s">
        <v>285</v>
      </c>
      <c r="D218" s="118" t="s">
        <v>285</v>
      </c>
    </row>
    <row r="219" spans="1:7" hidden="1" x14ac:dyDescent="0.25">
      <c r="A219" s="152" t="s">
        <v>1087</v>
      </c>
      <c r="B219" s="160" t="s">
        <v>840</v>
      </c>
      <c r="C219" s="161" t="s">
        <v>285</v>
      </c>
      <c r="D219" s="118" t="s">
        <v>285</v>
      </c>
    </row>
    <row r="220" spans="1:7" hidden="1" x14ac:dyDescent="0.25">
      <c r="A220" s="152" t="s">
        <v>1088</v>
      </c>
      <c r="B220" s="160" t="s">
        <v>840</v>
      </c>
      <c r="C220" s="161" t="s">
        <v>285</v>
      </c>
      <c r="D220" s="118" t="s">
        <v>285</v>
      </c>
    </row>
    <row r="221" spans="1:7" hidden="1" x14ac:dyDescent="0.25">
      <c r="A221" s="152" t="s">
        <v>1089</v>
      </c>
      <c r="B221" s="160" t="s">
        <v>840</v>
      </c>
      <c r="C221" s="161" t="s">
        <v>285</v>
      </c>
      <c r="D221" s="118" t="s">
        <v>285</v>
      </c>
    </row>
    <row r="222" spans="1:7" hidden="1" x14ac:dyDescent="0.25">
      <c r="A222" s="152" t="s">
        <v>1090</v>
      </c>
      <c r="B222" s="160" t="s">
        <v>840</v>
      </c>
      <c r="C222" s="161" t="s">
        <v>285</v>
      </c>
      <c r="D222" s="118" t="s">
        <v>285</v>
      </c>
    </row>
    <row r="223" spans="1:7" hidden="1" x14ac:dyDescent="0.25">
      <c r="A223" s="152" t="s">
        <v>1091</v>
      </c>
      <c r="B223" s="160" t="s">
        <v>840</v>
      </c>
      <c r="C223" s="161" t="s">
        <v>285</v>
      </c>
      <c r="D223" s="118" t="s">
        <v>285</v>
      </c>
    </row>
    <row r="224" spans="1:7" hidden="1" x14ac:dyDescent="0.25">
      <c r="A224" s="152" t="s">
        <v>1092</v>
      </c>
      <c r="B224" s="160" t="s">
        <v>840</v>
      </c>
      <c r="C224" s="161" t="s">
        <v>285</v>
      </c>
      <c r="D224" s="118" t="s">
        <v>285</v>
      </c>
    </row>
    <row r="225" spans="1:7" hidden="1" x14ac:dyDescent="0.25">
      <c r="A225" s="152" t="s">
        <v>1093</v>
      </c>
      <c r="B225" s="160" t="s">
        <v>840</v>
      </c>
      <c r="C225" s="161" t="s">
        <v>285</v>
      </c>
      <c r="D225" s="118" t="s">
        <v>285</v>
      </c>
    </row>
    <row r="226" spans="1:7" hidden="1" x14ac:dyDescent="0.25">
      <c r="A226" s="152" t="s">
        <v>1094</v>
      </c>
      <c r="B226" s="160" t="s">
        <v>840</v>
      </c>
      <c r="C226" s="161" t="s">
        <v>285</v>
      </c>
      <c r="D226" s="118" t="s">
        <v>285</v>
      </c>
    </row>
    <row r="227" spans="1:7" hidden="1" x14ac:dyDescent="0.25">
      <c r="A227" s="152" t="s">
        <v>1095</v>
      </c>
      <c r="B227" s="160" t="s">
        <v>840</v>
      </c>
      <c r="C227" s="161" t="s">
        <v>285</v>
      </c>
      <c r="D227" s="118" t="s">
        <v>285</v>
      </c>
    </row>
    <row r="228" spans="1:7" hidden="1" x14ac:dyDescent="0.25">
      <c r="A228" s="152" t="s">
        <v>1096</v>
      </c>
      <c r="B228" s="160" t="s">
        <v>840</v>
      </c>
      <c r="C228" s="161" t="s">
        <v>285</v>
      </c>
      <c r="D228" s="118" t="s">
        <v>285</v>
      </c>
    </row>
    <row r="229" spans="1:7" hidden="1" x14ac:dyDescent="0.25">
      <c r="A229" s="152" t="s">
        <v>1097</v>
      </c>
      <c r="B229" s="160" t="s">
        <v>840</v>
      </c>
      <c r="C229" s="161" t="s">
        <v>285</v>
      </c>
      <c r="D229" s="118" t="s">
        <v>285</v>
      </c>
    </row>
    <row r="230" spans="1:7" hidden="1" x14ac:dyDescent="0.25">
      <c r="A230" s="51" t="s">
        <v>1098</v>
      </c>
      <c r="B230" s="160"/>
      <c r="C230" s="161"/>
      <c r="D230" s="118"/>
    </row>
    <row r="231" spans="1:7" hidden="1" x14ac:dyDescent="0.25">
      <c r="A231" s="51" t="s">
        <v>1099</v>
      </c>
      <c r="B231" s="160"/>
      <c r="C231" s="161"/>
      <c r="D231" s="118"/>
    </row>
    <row r="232" spans="1:7" hidden="1" x14ac:dyDescent="0.25">
      <c r="A232" s="51" t="s">
        <v>1100</v>
      </c>
      <c r="B232" s="160"/>
      <c r="C232" s="161"/>
      <c r="D232" s="118"/>
    </row>
    <row r="233" spans="1:7" hidden="1" x14ac:dyDescent="0.25">
      <c r="A233" s="51" t="s">
        <v>1101</v>
      </c>
      <c r="B233" s="160"/>
      <c r="C233" s="161"/>
      <c r="D233" s="118"/>
    </row>
    <row r="234" spans="1:7" hidden="1" x14ac:dyDescent="0.25">
      <c r="A234" s="51" t="s">
        <v>1102</v>
      </c>
      <c r="B234" s="160"/>
      <c r="C234" s="161"/>
      <c r="D234" s="118"/>
    </row>
    <row r="235" spans="1:7" hidden="1" x14ac:dyDescent="0.25">
      <c r="A235" s="70"/>
      <c r="B235" s="71" t="s">
        <v>1103</v>
      </c>
      <c r="C235" s="70" t="s">
        <v>890</v>
      </c>
      <c r="D235" s="70" t="s">
        <v>1057</v>
      </c>
      <c r="E235" s="72"/>
      <c r="F235" s="70"/>
      <c r="G235" s="70"/>
    </row>
    <row r="236" spans="1:7" hidden="1" x14ac:dyDescent="0.25">
      <c r="A236" s="152" t="s">
        <v>1104</v>
      </c>
      <c r="B236" s="160" t="s">
        <v>840</v>
      </c>
      <c r="C236" s="161" t="s">
        <v>285</v>
      </c>
      <c r="D236" s="118" t="s">
        <v>285</v>
      </c>
    </row>
    <row r="237" spans="1:7" hidden="1" x14ac:dyDescent="0.25">
      <c r="A237" s="152" t="s">
        <v>1105</v>
      </c>
      <c r="B237" s="160" t="s">
        <v>840</v>
      </c>
      <c r="C237" s="161" t="s">
        <v>285</v>
      </c>
      <c r="D237" s="118" t="s">
        <v>285</v>
      </c>
    </row>
    <row r="238" spans="1:7" hidden="1" x14ac:dyDescent="0.25">
      <c r="A238" s="152" t="s">
        <v>1106</v>
      </c>
      <c r="B238" s="160" t="s">
        <v>840</v>
      </c>
      <c r="C238" s="161" t="s">
        <v>285</v>
      </c>
      <c r="D238" s="118" t="s">
        <v>285</v>
      </c>
    </row>
    <row r="239" spans="1:7" hidden="1" x14ac:dyDescent="0.25">
      <c r="A239" s="152" t="s">
        <v>1107</v>
      </c>
      <c r="B239" s="160" t="s">
        <v>840</v>
      </c>
      <c r="C239" s="161" t="s">
        <v>285</v>
      </c>
      <c r="D239" s="118" t="s">
        <v>285</v>
      </c>
    </row>
    <row r="240" spans="1:7" hidden="1" x14ac:dyDescent="0.25">
      <c r="A240" s="152" t="s">
        <v>1108</v>
      </c>
      <c r="B240" s="160" t="s">
        <v>840</v>
      </c>
      <c r="C240" s="161" t="s">
        <v>285</v>
      </c>
      <c r="D240" s="118" t="s">
        <v>285</v>
      </c>
    </row>
    <row r="241" spans="1:4" hidden="1" x14ac:dyDescent="0.25">
      <c r="A241" s="152" t="s">
        <v>1109</v>
      </c>
      <c r="B241" s="160" t="s">
        <v>840</v>
      </c>
      <c r="C241" s="161" t="s">
        <v>285</v>
      </c>
      <c r="D241" s="118" t="s">
        <v>285</v>
      </c>
    </row>
    <row r="242" spans="1:4" hidden="1" x14ac:dyDescent="0.25">
      <c r="A242" s="152" t="s">
        <v>1110</v>
      </c>
      <c r="B242" s="160" t="s">
        <v>840</v>
      </c>
      <c r="C242" s="161" t="s">
        <v>285</v>
      </c>
      <c r="D242" s="118" t="s">
        <v>285</v>
      </c>
    </row>
    <row r="243" spans="1:4" hidden="1" x14ac:dyDescent="0.25">
      <c r="A243" s="152" t="s">
        <v>1111</v>
      </c>
      <c r="B243" s="160" t="s">
        <v>840</v>
      </c>
      <c r="C243" s="161" t="s">
        <v>285</v>
      </c>
      <c r="D243" s="118" t="s">
        <v>285</v>
      </c>
    </row>
    <row r="244" spans="1:4" hidden="1" x14ac:dyDescent="0.25">
      <c r="A244" s="152" t="s">
        <v>1112</v>
      </c>
      <c r="B244" s="160" t="s">
        <v>840</v>
      </c>
      <c r="C244" s="161" t="s">
        <v>285</v>
      </c>
      <c r="D244" s="118" t="s">
        <v>285</v>
      </c>
    </row>
    <row r="245" spans="1:4" hidden="1" x14ac:dyDescent="0.25">
      <c r="A245" s="152" t="s">
        <v>1113</v>
      </c>
      <c r="B245" s="160" t="s">
        <v>840</v>
      </c>
      <c r="C245" s="161" t="s">
        <v>285</v>
      </c>
      <c r="D245" s="118" t="s">
        <v>285</v>
      </c>
    </row>
    <row r="246" spans="1:4" hidden="1" x14ac:dyDescent="0.25">
      <c r="A246" s="152" t="s">
        <v>1114</v>
      </c>
      <c r="B246" s="160" t="s">
        <v>840</v>
      </c>
      <c r="C246" s="161" t="s">
        <v>285</v>
      </c>
      <c r="D246" s="118" t="s">
        <v>285</v>
      </c>
    </row>
    <row r="247" spans="1:4" hidden="1" x14ac:dyDescent="0.25">
      <c r="A247" s="152" t="s">
        <v>1115</v>
      </c>
      <c r="B247" s="160" t="s">
        <v>840</v>
      </c>
      <c r="C247" s="161" t="s">
        <v>285</v>
      </c>
      <c r="D247" s="118" t="s">
        <v>285</v>
      </c>
    </row>
    <row r="248" spans="1:4" hidden="1" x14ac:dyDescent="0.25">
      <c r="A248" s="152" t="s">
        <v>1116</v>
      </c>
      <c r="B248" s="160" t="s">
        <v>840</v>
      </c>
      <c r="C248" s="161" t="s">
        <v>285</v>
      </c>
      <c r="D248" s="118" t="s">
        <v>285</v>
      </c>
    </row>
    <row r="249" spans="1:4" hidden="1" x14ac:dyDescent="0.25">
      <c r="A249" s="152" t="s">
        <v>1117</v>
      </c>
      <c r="B249" s="160" t="s">
        <v>840</v>
      </c>
      <c r="C249" s="161" t="s">
        <v>285</v>
      </c>
      <c r="D249" s="118" t="s">
        <v>285</v>
      </c>
    </row>
    <row r="250" spans="1:4" hidden="1" x14ac:dyDescent="0.25">
      <c r="A250" s="152" t="s">
        <v>1118</v>
      </c>
      <c r="B250" s="160" t="s">
        <v>840</v>
      </c>
      <c r="C250" s="161" t="s">
        <v>285</v>
      </c>
      <c r="D250" s="118" t="s">
        <v>285</v>
      </c>
    </row>
    <row r="251" spans="1:4" hidden="1" x14ac:dyDescent="0.25">
      <c r="A251" s="152" t="s">
        <v>1119</v>
      </c>
      <c r="B251" s="160" t="s">
        <v>840</v>
      </c>
      <c r="C251" s="161" t="s">
        <v>285</v>
      </c>
      <c r="D251" s="118" t="s">
        <v>285</v>
      </c>
    </row>
    <row r="252" spans="1:4" hidden="1" x14ac:dyDescent="0.25">
      <c r="A252" s="152" t="s">
        <v>1120</v>
      </c>
      <c r="B252" s="160" t="s">
        <v>840</v>
      </c>
      <c r="C252" s="161" t="s">
        <v>285</v>
      </c>
      <c r="D252" s="118" t="s">
        <v>285</v>
      </c>
    </row>
    <row r="253" spans="1:4" hidden="1" x14ac:dyDescent="0.25">
      <c r="A253" s="51" t="s">
        <v>1121</v>
      </c>
    </row>
    <row r="254" spans="1:4" hidden="1" x14ac:dyDescent="0.25">
      <c r="A254" s="51" t="s">
        <v>1122</v>
      </c>
    </row>
    <row r="255" spans="1:4" hidden="1" x14ac:dyDescent="0.25">
      <c r="A255" s="51" t="s">
        <v>1123</v>
      </c>
    </row>
    <row r="256" spans="1:4" hidden="1" x14ac:dyDescent="0.25">
      <c r="A256" s="51" t="s">
        <v>1124</v>
      </c>
    </row>
    <row r="257" spans="1:1" hidden="1" x14ac:dyDescent="0.25">
      <c r="A257" s="51" t="s">
        <v>1125</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rgb="FFE36E00"/>
  </sheetPr>
  <dimension ref="A1:C403"/>
  <sheetViews>
    <sheetView zoomScale="75" zoomScaleNormal="75" workbookViewId="0"/>
  </sheetViews>
  <sheetFormatPr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1126</v>
      </c>
      <c r="B1" s="48"/>
      <c r="C1" s="156" t="s">
        <v>272</v>
      </c>
    </row>
    <row r="2" spans="1:3" x14ac:dyDescent="0.25">
      <c r="B2" s="49"/>
      <c r="C2" s="49"/>
    </row>
    <row r="3" spans="1:3" x14ac:dyDescent="0.25">
      <c r="A3" s="96" t="s">
        <v>1127</v>
      </c>
      <c r="B3" s="97"/>
      <c r="C3" s="49"/>
    </row>
    <row r="4" spans="1:3" x14ac:dyDescent="0.25">
      <c r="C4" s="49"/>
    </row>
    <row r="5" spans="1:3" ht="37.5" x14ac:dyDescent="0.25">
      <c r="A5" s="62" t="s">
        <v>282</v>
      </c>
      <c r="B5" s="62" t="s">
        <v>1128</v>
      </c>
      <c r="C5" s="98" t="s">
        <v>1129</v>
      </c>
    </row>
    <row r="6" spans="1:3" ht="30" x14ac:dyDescent="0.25">
      <c r="A6" s="1" t="s">
        <v>1130</v>
      </c>
      <c r="B6" s="65" t="s">
        <v>1131</v>
      </c>
      <c r="C6" s="148" t="s">
        <v>1132</v>
      </c>
    </row>
    <row r="7" spans="1:3" ht="30" x14ac:dyDescent="0.25">
      <c r="A7" s="1" t="s">
        <v>1133</v>
      </c>
      <c r="B7" s="65" t="s">
        <v>1134</v>
      </c>
      <c r="C7" s="148" t="s">
        <v>1135</v>
      </c>
    </row>
    <row r="8" spans="1:3" ht="30" x14ac:dyDescent="0.25">
      <c r="A8" s="1" t="s">
        <v>1136</v>
      </c>
      <c r="B8" s="65" t="s">
        <v>1137</v>
      </c>
      <c r="C8" s="148" t="s">
        <v>1138</v>
      </c>
    </row>
    <row r="9" spans="1:3" x14ac:dyDescent="0.25">
      <c r="A9" s="1" t="s">
        <v>1139</v>
      </c>
      <c r="B9" s="65" t="s">
        <v>1140</v>
      </c>
      <c r="C9" s="132" t="s">
        <v>1894</v>
      </c>
    </row>
    <row r="10" spans="1:3" ht="44.25" customHeight="1" x14ac:dyDescent="0.25">
      <c r="A10" s="1" t="s">
        <v>1141</v>
      </c>
      <c r="B10" s="65" t="s">
        <v>1142</v>
      </c>
      <c r="C10" s="132" t="s">
        <v>1895</v>
      </c>
    </row>
    <row r="11" spans="1:3" ht="54.75" customHeight="1" x14ac:dyDescent="0.25">
      <c r="A11" s="1" t="s">
        <v>1143</v>
      </c>
      <c r="B11" s="65" t="s">
        <v>1144</v>
      </c>
      <c r="C11" s="132" t="s">
        <v>1896</v>
      </c>
    </row>
    <row r="12" spans="1:3" x14ac:dyDescent="0.25">
      <c r="A12" s="1" t="s">
        <v>1145</v>
      </c>
      <c r="B12" s="65" t="s">
        <v>1146</v>
      </c>
      <c r="C12" s="132" t="s">
        <v>1147</v>
      </c>
    </row>
    <row r="13" spans="1:3" ht="30" x14ac:dyDescent="0.25">
      <c r="A13" s="1" t="s">
        <v>1148</v>
      </c>
      <c r="B13" s="65" t="s">
        <v>1149</v>
      </c>
      <c r="C13" s="132" t="s">
        <v>1897</v>
      </c>
    </row>
    <row r="14" spans="1:3" x14ac:dyDescent="0.25">
      <c r="A14" s="1" t="s">
        <v>1150</v>
      </c>
      <c r="B14" s="65" t="s">
        <v>1151</v>
      </c>
      <c r="C14" s="132" t="s">
        <v>1898</v>
      </c>
    </row>
    <row r="15" spans="1:3" ht="30" x14ac:dyDescent="0.25">
      <c r="A15" s="1" t="s">
        <v>1152</v>
      </c>
      <c r="B15" s="65" t="s">
        <v>1153</v>
      </c>
      <c r="C15" s="132" t="s">
        <v>1196</v>
      </c>
    </row>
    <row r="16" spans="1:3" x14ac:dyDescent="0.25">
      <c r="A16" s="1" t="s">
        <v>1154</v>
      </c>
      <c r="B16" s="65" t="s">
        <v>1155</v>
      </c>
      <c r="C16" s="132" t="s">
        <v>1899</v>
      </c>
    </row>
    <row r="17" spans="1:3" ht="30" customHeight="1" x14ac:dyDescent="0.25">
      <c r="A17" s="1" t="s">
        <v>1156</v>
      </c>
      <c r="B17" s="69" t="s">
        <v>1157</v>
      </c>
      <c r="C17" s="132" t="s">
        <v>1758</v>
      </c>
    </row>
    <row r="18" spans="1:3" x14ac:dyDescent="0.25">
      <c r="A18" s="1" t="s">
        <v>1158</v>
      </c>
      <c r="B18" s="69" t="s">
        <v>1159</v>
      </c>
      <c r="C18" s="132" t="s">
        <v>1900</v>
      </c>
    </row>
    <row r="19" spans="1:3" x14ac:dyDescent="0.25">
      <c r="A19" s="1" t="s">
        <v>1160</v>
      </c>
      <c r="B19" s="69" t="s">
        <v>1161</v>
      </c>
      <c r="C19" s="132" t="s">
        <v>1901</v>
      </c>
    </row>
    <row r="20" spans="1:3" x14ac:dyDescent="0.25">
      <c r="A20" s="1" t="s">
        <v>1162</v>
      </c>
      <c r="B20" s="65" t="s">
        <v>1163</v>
      </c>
      <c r="C20" s="132" t="s">
        <v>285</v>
      </c>
    </row>
    <row r="21" spans="1:3" x14ac:dyDescent="0.25">
      <c r="A21" s="1" t="s">
        <v>1164</v>
      </c>
      <c r="B21" s="482" t="s">
        <v>1165</v>
      </c>
      <c r="C21" s="481" t="s">
        <v>1196</v>
      </c>
    </row>
    <row r="22" spans="1:3" x14ac:dyDescent="0.25">
      <c r="A22" s="1" t="s">
        <v>1166</v>
      </c>
      <c r="B22" s="149"/>
      <c r="C22" s="149"/>
    </row>
    <row r="23" spans="1:3" outlineLevel="1" x14ac:dyDescent="0.25">
      <c r="A23" s="1" t="s">
        <v>1167</v>
      </c>
      <c r="B23" s="132"/>
      <c r="C23" s="132"/>
    </row>
    <row r="24" spans="1:3" outlineLevel="1" x14ac:dyDescent="0.25">
      <c r="A24" s="1" t="s">
        <v>1168</v>
      </c>
      <c r="B24" s="93" t="s">
        <v>1891</v>
      </c>
      <c r="C24" s="132" t="s">
        <v>1902</v>
      </c>
    </row>
    <row r="25" spans="1:3" outlineLevel="1" x14ac:dyDescent="0.25">
      <c r="A25" s="1" t="s">
        <v>1169</v>
      </c>
      <c r="B25" s="93" t="s">
        <v>1892</v>
      </c>
      <c r="C25" s="132" t="s">
        <v>1903</v>
      </c>
    </row>
    <row r="26" spans="1:3" outlineLevel="1" x14ac:dyDescent="0.25">
      <c r="A26" s="1" t="s">
        <v>1170</v>
      </c>
      <c r="B26" s="69" t="s">
        <v>325</v>
      </c>
      <c r="C26" s="132" t="s">
        <v>1904</v>
      </c>
    </row>
    <row r="27" spans="1:3" ht="30" outlineLevel="1" x14ac:dyDescent="0.25">
      <c r="A27" s="1" t="s">
        <v>1171</v>
      </c>
      <c r="B27" s="69" t="s">
        <v>1893</v>
      </c>
      <c r="C27" s="132" t="s">
        <v>1905</v>
      </c>
    </row>
    <row r="28" spans="1:3" ht="18.75" outlineLevel="1" x14ac:dyDescent="0.25">
      <c r="A28" s="62"/>
      <c r="B28" s="62" t="s">
        <v>1172</v>
      </c>
      <c r="C28" s="98" t="s">
        <v>1129</v>
      </c>
    </row>
    <row r="29" spans="1:3" outlineLevel="1" x14ac:dyDescent="0.25">
      <c r="A29" s="1" t="s">
        <v>1173</v>
      </c>
      <c r="B29" s="65" t="s">
        <v>1174</v>
      </c>
      <c r="C29" s="132" t="s">
        <v>1196</v>
      </c>
    </row>
    <row r="30" spans="1:3" hidden="1" outlineLevel="1" x14ac:dyDescent="0.25">
      <c r="A30" s="1" t="s">
        <v>1175</v>
      </c>
      <c r="B30" s="65" t="s">
        <v>1176</v>
      </c>
      <c r="C30" s="132" t="s">
        <v>285</v>
      </c>
    </row>
    <row r="31" spans="1:3" hidden="1" outlineLevel="1" x14ac:dyDescent="0.25">
      <c r="A31" s="1" t="s">
        <v>1177</v>
      </c>
      <c r="B31" s="65" t="s">
        <v>1178</v>
      </c>
      <c r="C31" s="132" t="s">
        <v>285</v>
      </c>
    </row>
    <row r="32" spans="1:3" ht="30" outlineLevel="1" x14ac:dyDescent="0.25">
      <c r="A32" s="1" t="s">
        <v>1179</v>
      </c>
      <c r="B32" s="151" t="s">
        <v>1180</v>
      </c>
      <c r="C32" s="132" t="s">
        <v>1196</v>
      </c>
    </row>
    <row r="33" spans="1:3" outlineLevel="1" x14ac:dyDescent="0.25">
      <c r="A33" s="1" t="s">
        <v>1181</v>
      </c>
      <c r="B33" s="150"/>
      <c r="C33" s="132"/>
    </row>
    <row r="34" spans="1:3" outlineLevel="1" x14ac:dyDescent="0.25">
      <c r="A34" s="1" t="s">
        <v>1182</v>
      </c>
      <c r="B34" s="150"/>
      <c r="C34" s="132"/>
    </row>
    <row r="35" spans="1:3" outlineLevel="1" x14ac:dyDescent="0.25">
      <c r="A35" s="1" t="s">
        <v>1183</v>
      </c>
      <c r="B35" s="150"/>
      <c r="C35" s="132"/>
    </row>
    <row r="36" spans="1:3" outlineLevel="1" x14ac:dyDescent="0.25">
      <c r="A36" s="1" t="s">
        <v>1184</v>
      </c>
      <c r="B36" s="150"/>
      <c r="C36" s="132"/>
    </row>
    <row r="37" spans="1:3" outlineLevel="1" x14ac:dyDescent="0.25">
      <c r="A37" s="1" t="s">
        <v>1185</v>
      </c>
      <c r="B37" s="150"/>
      <c r="C37" s="132"/>
    </row>
    <row r="38" spans="1:3" outlineLevel="1" x14ac:dyDescent="0.25">
      <c r="A38" s="1" t="s">
        <v>1186</v>
      </c>
      <c r="B38" s="150"/>
      <c r="C38" s="132"/>
    </row>
    <row r="39" spans="1:3" outlineLevel="1" x14ac:dyDescent="0.25">
      <c r="A39" s="1" t="s">
        <v>1187</v>
      </c>
      <c r="B39" s="150"/>
      <c r="C39" s="132"/>
    </row>
    <row r="40" spans="1:3" outlineLevel="1" x14ac:dyDescent="0.25">
      <c r="A40" s="1" t="s">
        <v>1188</v>
      </c>
      <c r="B40"/>
      <c r="C40" s="132"/>
    </row>
    <row r="41" spans="1:3" outlineLevel="1" x14ac:dyDescent="0.25">
      <c r="A41" s="1" t="s">
        <v>1189</v>
      </c>
      <c r="B41" s="150"/>
      <c r="C41" s="132"/>
    </row>
    <row r="42" spans="1:3" outlineLevel="1" x14ac:dyDescent="0.25">
      <c r="A42" s="1" t="s">
        <v>1190</v>
      </c>
      <c r="B42" s="150"/>
      <c r="C42" s="132"/>
    </row>
    <row r="43" spans="1:3" outlineLevel="1" x14ac:dyDescent="0.25">
      <c r="A43" s="1" t="s">
        <v>1191</v>
      </c>
      <c r="B43" s="150"/>
      <c r="C43" s="132"/>
    </row>
    <row r="44" spans="1:3" ht="18.75" x14ac:dyDescent="0.25">
      <c r="A44" s="62"/>
      <c r="B44" s="62" t="s">
        <v>1192</v>
      </c>
      <c r="C44" s="98" t="s">
        <v>1193</v>
      </c>
    </row>
    <row r="45" spans="1:3" x14ac:dyDescent="0.25">
      <c r="A45" s="1" t="s">
        <v>1194</v>
      </c>
      <c r="B45" s="69" t="s">
        <v>1195</v>
      </c>
      <c r="C45" s="51" t="s">
        <v>1196</v>
      </c>
    </row>
    <row r="46" spans="1:3" x14ac:dyDescent="0.25">
      <c r="A46" s="1" t="s">
        <v>1197</v>
      </c>
      <c r="B46" s="69" t="s">
        <v>1198</v>
      </c>
      <c r="C46" s="51" t="s">
        <v>1199</v>
      </c>
    </row>
    <row r="47" spans="1:3" x14ac:dyDescent="0.25">
      <c r="A47" s="1" t="s">
        <v>1200</v>
      </c>
      <c r="B47" s="69" t="s">
        <v>1201</v>
      </c>
      <c r="C47" s="51" t="s">
        <v>1202</v>
      </c>
    </row>
    <row r="48" spans="1:3" outlineLevel="1" x14ac:dyDescent="0.25">
      <c r="A48" s="1" t="s">
        <v>1203</v>
      </c>
      <c r="B48" s="151" t="s">
        <v>1204</v>
      </c>
      <c r="C48" s="132" t="s">
        <v>1205</v>
      </c>
    </row>
    <row r="49" spans="1:3" outlineLevel="1" x14ac:dyDescent="0.25">
      <c r="A49" s="1" t="s">
        <v>1206</v>
      </c>
      <c r="B49" s="134"/>
      <c r="C49" s="132"/>
    </row>
    <row r="50" spans="1:3" outlineLevel="1" x14ac:dyDescent="0.25">
      <c r="A50" s="1" t="s">
        <v>1207</v>
      </c>
      <c r="B50" s="151"/>
      <c r="C50" s="132"/>
    </row>
    <row r="51" spans="1:3" ht="18.75" x14ac:dyDescent="0.25">
      <c r="A51" s="62"/>
      <c r="B51" s="62" t="s">
        <v>1208</v>
      </c>
      <c r="C51" s="98" t="s">
        <v>1129</v>
      </c>
    </row>
    <row r="52" spans="1:3" x14ac:dyDescent="0.25">
      <c r="A52" s="1" t="s">
        <v>1209</v>
      </c>
      <c r="B52" s="65" t="s">
        <v>1210</v>
      </c>
      <c r="C52" s="51" t="s">
        <v>1196</v>
      </c>
    </row>
    <row r="53" spans="1:3" x14ac:dyDescent="0.25">
      <c r="A53" s="1" t="s">
        <v>1211</v>
      </c>
      <c r="B53" s="134"/>
      <c r="C53" s="149"/>
    </row>
    <row r="54" spans="1:3" x14ac:dyDescent="0.25">
      <c r="A54" s="1" t="s">
        <v>1212</v>
      </c>
      <c r="B54" s="134"/>
      <c r="C54" s="149"/>
    </row>
    <row r="55" spans="1:3" x14ac:dyDescent="0.25">
      <c r="A55" s="1" t="s">
        <v>1213</v>
      </c>
      <c r="B55" s="134"/>
      <c r="C55" s="149"/>
    </row>
    <row r="56" spans="1:3" x14ac:dyDescent="0.25">
      <c r="A56" s="1" t="s">
        <v>1214</v>
      </c>
      <c r="B56" s="134"/>
      <c r="C56" s="149"/>
    </row>
    <row r="57" spans="1:3" x14ac:dyDescent="0.25">
      <c r="A57" s="1" t="s">
        <v>1215</v>
      </c>
      <c r="B57" s="134"/>
      <c r="C57" s="149"/>
    </row>
    <row r="58" spans="1:3" x14ac:dyDescent="0.25">
      <c r="B58" s="68"/>
    </row>
    <row r="59" spans="1:3" x14ac:dyDescent="0.25">
      <c r="B59" s="68"/>
    </row>
    <row r="60" spans="1:3" x14ac:dyDescent="0.25">
      <c r="B60" s="68"/>
    </row>
    <row r="61" spans="1:3" x14ac:dyDescent="0.25">
      <c r="B61" s="68"/>
    </row>
    <row r="62" spans="1:3" x14ac:dyDescent="0.25">
      <c r="B62" s="68"/>
    </row>
    <row r="63" spans="1:3" x14ac:dyDescent="0.25">
      <c r="B63" s="68"/>
    </row>
    <row r="64" spans="1:3"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68"/>
    </row>
    <row r="84" spans="2:2" x14ac:dyDescent="0.25">
      <c r="B84" s="68"/>
    </row>
    <row r="85" spans="2:2" x14ac:dyDescent="0.25">
      <c r="B85" s="68"/>
    </row>
    <row r="86" spans="2:2" x14ac:dyDescent="0.25">
      <c r="B86" s="68"/>
    </row>
    <row r="87" spans="2:2" x14ac:dyDescent="0.25">
      <c r="B87" s="68"/>
    </row>
    <row r="88" spans="2:2" x14ac:dyDescent="0.25">
      <c r="B88" s="68"/>
    </row>
    <row r="89" spans="2:2" x14ac:dyDescent="0.25">
      <c r="B89" s="68"/>
    </row>
    <row r="90" spans="2:2" x14ac:dyDescent="0.25">
      <c r="B90" s="68"/>
    </row>
    <row r="91" spans="2:2" x14ac:dyDescent="0.25">
      <c r="B91" s="68"/>
    </row>
    <row r="92" spans="2:2" x14ac:dyDescent="0.25">
      <c r="B92" s="68"/>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68"/>
    </row>
    <row r="102" spans="2:2" x14ac:dyDescent="0.25">
      <c r="B102" s="68"/>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19" spans="2:2" x14ac:dyDescent="0.25">
      <c r="B119" s="68"/>
    </row>
    <row r="120" spans="2:2" x14ac:dyDescent="0.25">
      <c r="B120" s="68"/>
    </row>
    <row r="121" spans="2:2" x14ac:dyDescent="0.25">
      <c r="B121" s="47"/>
    </row>
    <row r="122" spans="2:2" x14ac:dyDescent="0.25">
      <c r="B122" s="68"/>
    </row>
    <row r="123" spans="2:2" x14ac:dyDescent="0.25">
      <c r="B123" s="68"/>
    </row>
    <row r="124" spans="2:2" x14ac:dyDescent="0.25">
      <c r="B124" s="68"/>
    </row>
    <row r="125" spans="2:2" x14ac:dyDescent="0.25">
      <c r="B125" s="68"/>
    </row>
    <row r="126" spans="2:2" x14ac:dyDescent="0.25">
      <c r="B126" s="68"/>
    </row>
    <row r="127" spans="2:2" x14ac:dyDescent="0.25">
      <c r="B127" s="68"/>
    </row>
    <row r="128" spans="2:2" x14ac:dyDescent="0.25">
      <c r="B128" s="68"/>
    </row>
    <row r="129" spans="2:2" x14ac:dyDescent="0.25">
      <c r="B129" s="68"/>
    </row>
    <row r="130" spans="2:2" x14ac:dyDescent="0.25">
      <c r="B130" s="68"/>
    </row>
    <row r="131" spans="2:2" x14ac:dyDescent="0.25">
      <c r="B131" s="68"/>
    </row>
    <row r="132" spans="2:2" x14ac:dyDescent="0.25">
      <c r="B132" s="68"/>
    </row>
    <row r="133" spans="2:2" x14ac:dyDescent="0.25">
      <c r="B133" s="68"/>
    </row>
    <row r="134" spans="2:2" x14ac:dyDescent="0.25">
      <c r="B134" s="68"/>
    </row>
    <row r="135" spans="2:2" x14ac:dyDescent="0.25">
      <c r="B135" s="68"/>
    </row>
    <row r="136" spans="2:2" x14ac:dyDescent="0.25">
      <c r="B136" s="68"/>
    </row>
    <row r="137" spans="2:2" x14ac:dyDescent="0.25">
      <c r="B137" s="68"/>
    </row>
    <row r="138" spans="2:2" x14ac:dyDescent="0.25">
      <c r="B138" s="68"/>
    </row>
    <row r="140" spans="2:2" x14ac:dyDescent="0.25">
      <c r="B140" s="68"/>
    </row>
    <row r="141" spans="2:2" x14ac:dyDescent="0.25">
      <c r="B141" s="68"/>
    </row>
    <row r="142" spans="2:2" x14ac:dyDescent="0.25">
      <c r="B142" s="68"/>
    </row>
    <row r="147" spans="2:2" x14ac:dyDescent="0.25">
      <c r="B147" s="57"/>
    </row>
    <row r="148" spans="2:2" x14ac:dyDescent="0.25">
      <c r="B148" s="99"/>
    </row>
    <row r="154" spans="2:2" x14ac:dyDescent="0.25">
      <c r="B154" s="69"/>
    </row>
    <row r="155" spans="2:2" x14ac:dyDescent="0.25">
      <c r="B155" s="68"/>
    </row>
    <row r="157" spans="2:2" x14ac:dyDescent="0.25">
      <c r="B157" s="68"/>
    </row>
    <row r="158" spans="2:2" x14ac:dyDescent="0.25">
      <c r="B158" s="68"/>
    </row>
    <row r="159" spans="2:2" x14ac:dyDescent="0.25">
      <c r="B159" s="68"/>
    </row>
    <row r="160" spans="2:2" x14ac:dyDescent="0.25">
      <c r="B160" s="68"/>
    </row>
    <row r="161" spans="2:2" x14ac:dyDescent="0.25">
      <c r="B161" s="68"/>
    </row>
    <row r="162" spans="2:2" x14ac:dyDescent="0.25">
      <c r="B162" s="68"/>
    </row>
    <row r="163" spans="2:2" x14ac:dyDescent="0.25">
      <c r="B163" s="68"/>
    </row>
    <row r="164" spans="2:2" x14ac:dyDescent="0.25">
      <c r="B164" s="68"/>
    </row>
    <row r="165" spans="2:2" x14ac:dyDescent="0.25">
      <c r="B165" s="68"/>
    </row>
    <row r="166" spans="2:2" x14ac:dyDescent="0.25">
      <c r="B166" s="68"/>
    </row>
    <row r="167" spans="2:2" x14ac:dyDescent="0.25">
      <c r="B167" s="68"/>
    </row>
    <row r="168" spans="2:2" x14ac:dyDescent="0.25">
      <c r="B168" s="68"/>
    </row>
    <row r="265" spans="2:2" x14ac:dyDescent="0.25">
      <c r="B265" s="65"/>
    </row>
    <row r="266" spans="2:2" x14ac:dyDescent="0.25">
      <c r="B266" s="68"/>
    </row>
    <row r="267" spans="2:2" x14ac:dyDescent="0.25">
      <c r="B267" s="68"/>
    </row>
    <row r="270" spans="2:2" x14ac:dyDescent="0.25">
      <c r="B270" s="68"/>
    </row>
    <row r="286" spans="2:2" x14ac:dyDescent="0.25">
      <c r="B286" s="65"/>
    </row>
    <row r="316" spans="2:2" x14ac:dyDescent="0.25">
      <c r="B316" s="57"/>
    </row>
    <row r="317" spans="2:2" x14ac:dyDescent="0.25">
      <c r="B317" s="68"/>
    </row>
    <row r="319" spans="2:2" x14ac:dyDescent="0.25">
      <c r="B319" s="68"/>
    </row>
    <row r="320" spans="2:2" x14ac:dyDescent="0.25">
      <c r="B320" s="68"/>
    </row>
    <row r="321" spans="2:2" x14ac:dyDescent="0.25">
      <c r="B321"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42" spans="2:2" x14ac:dyDescent="0.25">
      <c r="B342" s="68"/>
    </row>
    <row r="343" spans="2:2" x14ac:dyDescent="0.25">
      <c r="B343"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2" spans="2:2" x14ac:dyDescent="0.25">
      <c r="B352" s="68"/>
    </row>
    <row r="353" spans="2:2" x14ac:dyDescent="0.25">
      <c r="B353" s="68"/>
    </row>
    <row r="354" spans="2:2" x14ac:dyDescent="0.25">
      <c r="B354" s="68"/>
    </row>
    <row r="355" spans="2:2" x14ac:dyDescent="0.25">
      <c r="B355" s="68"/>
    </row>
    <row r="356" spans="2:2" x14ac:dyDescent="0.25">
      <c r="B356" s="68"/>
    </row>
    <row r="358" spans="2:2" x14ac:dyDescent="0.25">
      <c r="B358" s="68"/>
    </row>
    <row r="361" spans="2:2" x14ac:dyDescent="0.25">
      <c r="B361" s="68"/>
    </row>
    <row r="364" spans="2:2" x14ac:dyDescent="0.25">
      <c r="B364" s="68"/>
    </row>
    <row r="365" spans="2:2" x14ac:dyDescent="0.25">
      <c r="B365" s="68"/>
    </row>
    <row r="366" spans="2:2" x14ac:dyDescent="0.25">
      <c r="B366" s="68"/>
    </row>
    <row r="367" spans="2:2" x14ac:dyDescent="0.25">
      <c r="B367" s="68"/>
    </row>
    <row r="368" spans="2:2" x14ac:dyDescent="0.25">
      <c r="B368" s="68"/>
    </row>
    <row r="369" spans="2:2" x14ac:dyDescent="0.25">
      <c r="B369" s="68"/>
    </row>
    <row r="370" spans="2:2" x14ac:dyDescent="0.25">
      <c r="B370" s="68"/>
    </row>
    <row r="371" spans="2:2" x14ac:dyDescent="0.25">
      <c r="B371" s="68"/>
    </row>
    <row r="372" spans="2:2" x14ac:dyDescent="0.25">
      <c r="B372" s="68"/>
    </row>
    <row r="373" spans="2:2" x14ac:dyDescent="0.25">
      <c r="B373" s="68"/>
    </row>
    <row r="374" spans="2:2" x14ac:dyDescent="0.25">
      <c r="B374" s="68"/>
    </row>
    <row r="375" spans="2:2" x14ac:dyDescent="0.25">
      <c r="B375" s="68"/>
    </row>
    <row r="376" spans="2:2" x14ac:dyDescent="0.25">
      <c r="B376" s="68"/>
    </row>
    <row r="377" spans="2:2" x14ac:dyDescent="0.25">
      <c r="B377" s="68"/>
    </row>
    <row r="378" spans="2:2" x14ac:dyDescent="0.25">
      <c r="B378" s="68"/>
    </row>
    <row r="379" spans="2:2" x14ac:dyDescent="0.25">
      <c r="B379" s="68"/>
    </row>
    <row r="380" spans="2:2" x14ac:dyDescent="0.25">
      <c r="B380" s="68"/>
    </row>
    <row r="381" spans="2:2" x14ac:dyDescent="0.25">
      <c r="B381" s="68"/>
    </row>
    <row r="382" spans="2:2" x14ac:dyDescent="0.25">
      <c r="B382" s="68"/>
    </row>
    <row r="386" spans="2:2" x14ac:dyDescent="0.25">
      <c r="B386" s="57"/>
    </row>
    <row r="403" spans="2:2" x14ac:dyDescent="0.25">
      <c r="B403" s="100"/>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6"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439E4-4A51-433B-9FC6-97264AE7CBD5}">
  <sheetPr codeName="Sheet8">
    <tabColor rgb="FF243386"/>
    <pageSetUpPr fitToPage="1"/>
  </sheetPr>
  <dimension ref="B1:D37"/>
  <sheetViews>
    <sheetView zoomScale="70" zoomScaleNormal="70" zoomScaleSheetLayoutView="90" workbookViewId="0"/>
  </sheetViews>
  <sheetFormatPr defaultColWidth="15.85546875" defaultRowHeight="15" x14ac:dyDescent="0.25"/>
  <cols>
    <col min="1" max="1" width="3.42578125" style="19" customWidth="1"/>
    <col min="2" max="2" width="18.7109375" style="19" customWidth="1"/>
    <col min="3" max="3" width="95.5703125" style="19" customWidth="1"/>
    <col min="4" max="4" width="15.140625" style="19" customWidth="1"/>
    <col min="5" max="5" width="2.85546875" style="19" customWidth="1"/>
    <col min="6" max="6" width="1.85546875" style="19" customWidth="1"/>
    <col min="7" max="256" width="15.85546875" style="19"/>
    <col min="257" max="257" width="3.42578125" style="19" customWidth="1"/>
    <col min="258" max="258" width="18.7109375" style="19" customWidth="1"/>
    <col min="259" max="259" width="95.5703125" style="19" customWidth="1"/>
    <col min="260" max="260" width="15.140625" style="19" customWidth="1"/>
    <col min="261" max="261" width="2.85546875" style="19" customWidth="1"/>
    <col min="262" max="262" width="1.85546875" style="19" customWidth="1"/>
    <col min="263" max="512" width="15.85546875" style="19"/>
    <col min="513" max="513" width="3.42578125" style="19" customWidth="1"/>
    <col min="514" max="514" width="18.7109375" style="19" customWidth="1"/>
    <col min="515" max="515" width="95.5703125" style="19" customWidth="1"/>
    <col min="516" max="516" width="15.140625" style="19" customWidth="1"/>
    <col min="517" max="517" width="2.85546875" style="19" customWidth="1"/>
    <col min="518" max="518" width="1.85546875" style="19" customWidth="1"/>
    <col min="519" max="768" width="15.85546875" style="19"/>
    <col min="769" max="769" width="3.42578125" style="19" customWidth="1"/>
    <col min="770" max="770" width="18.7109375" style="19" customWidth="1"/>
    <col min="771" max="771" width="95.5703125" style="19" customWidth="1"/>
    <col min="772" max="772" width="15.140625" style="19" customWidth="1"/>
    <col min="773" max="773" width="2.85546875" style="19" customWidth="1"/>
    <col min="774" max="774" width="1.85546875" style="19" customWidth="1"/>
    <col min="775" max="1024" width="15.85546875" style="19"/>
    <col min="1025" max="1025" width="3.42578125" style="19" customWidth="1"/>
    <col min="1026" max="1026" width="18.7109375" style="19" customWidth="1"/>
    <col min="1027" max="1027" width="95.5703125" style="19" customWidth="1"/>
    <col min="1028" max="1028" width="15.140625" style="19" customWidth="1"/>
    <col min="1029" max="1029" width="2.85546875" style="19" customWidth="1"/>
    <col min="1030" max="1030" width="1.85546875" style="19" customWidth="1"/>
    <col min="1031" max="1280" width="15.85546875" style="19"/>
    <col min="1281" max="1281" width="3.42578125" style="19" customWidth="1"/>
    <col min="1282" max="1282" width="18.7109375" style="19" customWidth="1"/>
    <col min="1283" max="1283" width="95.5703125" style="19" customWidth="1"/>
    <col min="1284" max="1284" width="15.140625" style="19" customWidth="1"/>
    <col min="1285" max="1285" width="2.85546875" style="19" customWidth="1"/>
    <col min="1286" max="1286" width="1.85546875" style="19" customWidth="1"/>
    <col min="1287" max="1536" width="15.85546875" style="19"/>
    <col min="1537" max="1537" width="3.42578125" style="19" customWidth="1"/>
    <col min="1538" max="1538" width="18.7109375" style="19" customWidth="1"/>
    <col min="1539" max="1539" width="95.5703125" style="19" customWidth="1"/>
    <col min="1540" max="1540" width="15.140625" style="19" customWidth="1"/>
    <col min="1541" max="1541" width="2.85546875" style="19" customWidth="1"/>
    <col min="1542" max="1542" width="1.85546875" style="19" customWidth="1"/>
    <col min="1543" max="1792" width="15.85546875" style="19"/>
    <col min="1793" max="1793" width="3.42578125" style="19" customWidth="1"/>
    <col min="1794" max="1794" width="18.7109375" style="19" customWidth="1"/>
    <col min="1795" max="1795" width="95.5703125" style="19" customWidth="1"/>
    <col min="1796" max="1796" width="15.140625" style="19" customWidth="1"/>
    <col min="1797" max="1797" width="2.85546875" style="19" customWidth="1"/>
    <col min="1798" max="1798" width="1.85546875" style="19" customWidth="1"/>
    <col min="1799" max="2048" width="15.85546875" style="19"/>
    <col min="2049" max="2049" width="3.42578125" style="19" customWidth="1"/>
    <col min="2050" max="2050" width="18.7109375" style="19" customWidth="1"/>
    <col min="2051" max="2051" width="95.5703125" style="19" customWidth="1"/>
    <col min="2052" max="2052" width="15.140625" style="19" customWidth="1"/>
    <col min="2053" max="2053" width="2.85546875" style="19" customWidth="1"/>
    <col min="2054" max="2054" width="1.85546875" style="19" customWidth="1"/>
    <col min="2055" max="2304" width="15.85546875" style="19"/>
    <col min="2305" max="2305" width="3.42578125" style="19" customWidth="1"/>
    <col min="2306" max="2306" width="18.7109375" style="19" customWidth="1"/>
    <col min="2307" max="2307" width="95.5703125" style="19" customWidth="1"/>
    <col min="2308" max="2308" width="15.140625" style="19" customWidth="1"/>
    <col min="2309" max="2309" width="2.85546875" style="19" customWidth="1"/>
    <col min="2310" max="2310" width="1.85546875" style="19" customWidth="1"/>
    <col min="2311" max="2560" width="15.85546875" style="19"/>
    <col min="2561" max="2561" width="3.42578125" style="19" customWidth="1"/>
    <col min="2562" max="2562" width="18.7109375" style="19" customWidth="1"/>
    <col min="2563" max="2563" width="95.5703125" style="19" customWidth="1"/>
    <col min="2564" max="2564" width="15.140625" style="19" customWidth="1"/>
    <col min="2565" max="2565" width="2.85546875" style="19" customWidth="1"/>
    <col min="2566" max="2566" width="1.85546875" style="19" customWidth="1"/>
    <col min="2567" max="2816" width="15.85546875" style="19"/>
    <col min="2817" max="2817" width="3.42578125" style="19" customWidth="1"/>
    <col min="2818" max="2818" width="18.7109375" style="19" customWidth="1"/>
    <col min="2819" max="2819" width="95.5703125" style="19" customWidth="1"/>
    <col min="2820" max="2820" width="15.140625" style="19" customWidth="1"/>
    <col min="2821" max="2821" width="2.85546875" style="19" customWidth="1"/>
    <col min="2822" max="2822" width="1.85546875" style="19" customWidth="1"/>
    <col min="2823" max="3072" width="15.85546875" style="19"/>
    <col min="3073" max="3073" width="3.42578125" style="19" customWidth="1"/>
    <col min="3074" max="3074" width="18.7109375" style="19" customWidth="1"/>
    <col min="3075" max="3075" width="95.5703125" style="19" customWidth="1"/>
    <col min="3076" max="3076" width="15.140625" style="19" customWidth="1"/>
    <col min="3077" max="3077" width="2.85546875" style="19" customWidth="1"/>
    <col min="3078" max="3078" width="1.85546875" style="19" customWidth="1"/>
    <col min="3079" max="3328" width="15.85546875" style="19"/>
    <col min="3329" max="3329" width="3.42578125" style="19" customWidth="1"/>
    <col min="3330" max="3330" width="18.7109375" style="19" customWidth="1"/>
    <col min="3331" max="3331" width="95.5703125" style="19" customWidth="1"/>
    <col min="3332" max="3332" width="15.140625" style="19" customWidth="1"/>
    <col min="3333" max="3333" width="2.85546875" style="19" customWidth="1"/>
    <col min="3334" max="3334" width="1.85546875" style="19" customWidth="1"/>
    <col min="3335" max="3584" width="15.85546875" style="19"/>
    <col min="3585" max="3585" width="3.42578125" style="19" customWidth="1"/>
    <col min="3586" max="3586" width="18.7109375" style="19" customWidth="1"/>
    <col min="3587" max="3587" width="95.5703125" style="19" customWidth="1"/>
    <col min="3588" max="3588" width="15.140625" style="19" customWidth="1"/>
    <col min="3589" max="3589" width="2.85546875" style="19" customWidth="1"/>
    <col min="3590" max="3590" width="1.85546875" style="19" customWidth="1"/>
    <col min="3591" max="3840" width="15.85546875" style="19"/>
    <col min="3841" max="3841" width="3.42578125" style="19" customWidth="1"/>
    <col min="3842" max="3842" width="18.7109375" style="19" customWidth="1"/>
    <col min="3843" max="3843" width="95.5703125" style="19" customWidth="1"/>
    <col min="3844" max="3844" width="15.140625" style="19" customWidth="1"/>
    <col min="3845" max="3845" width="2.85546875" style="19" customWidth="1"/>
    <col min="3846" max="3846" width="1.85546875" style="19" customWidth="1"/>
    <col min="3847" max="4096" width="15.85546875" style="19"/>
    <col min="4097" max="4097" width="3.42578125" style="19" customWidth="1"/>
    <col min="4098" max="4098" width="18.7109375" style="19" customWidth="1"/>
    <col min="4099" max="4099" width="95.5703125" style="19" customWidth="1"/>
    <col min="4100" max="4100" width="15.140625" style="19" customWidth="1"/>
    <col min="4101" max="4101" width="2.85546875" style="19" customWidth="1"/>
    <col min="4102" max="4102" width="1.85546875" style="19" customWidth="1"/>
    <col min="4103" max="4352" width="15.85546875" style="19"/>
    <col min="4353" max="4353" width="3.42578125" style="19" customWidth="1"/>
    <col min="4354" max="4354" width="18.7109375" style="19" customWidth="1"/>
    <col min="4355" max="4355" width="95.5703125" style="19" customWidth="1"/>
    <col min="4356" max="4356" width="15.140625" style="19" customWidth="1"/>
    <col min="4357" max="4357" width="2.85546875" style="19" customWidth="1"/>
    <col min="4358" max="4358" width="1.85546875" style="19" customWidth="1"/>
    <col min="4359" max="4608" width="15.85546875" style="19"/>
    <col min="4609" max="4609" width="3.42578125" style="19" customWidth="1"/>
    <col min="4610" max="4610" width="18.7109375" style="19" customWidth="1"/>
    <col min="4611" max="4611" width="95.5703125" style="19" customWidth="1"/>
    <col min="4612" max="4612" width="15.140625" style="19" customWidth="1"/>
    <col min="4613" max="4613" width="2.85546875" style="19" customWidth="1"/>
    <col min="4614" max="4614" width="1.85546875" style="19" customWidth="1"/>
    <col min="4615" max="4864" width="15.85546875" style="19"/>
    <col min="4865" max="4865" width="3.42578125" style="19" customWidth="1"/>
    <col min="4866" max="4866" width="18.7109375" style="19" customWidth="1"/>
    <col min="4867" max="4867" width="95.5703125" style="19" customWidth="1"/>
    <col min="4868" max="4868" width="15.140625" style="19" customWidth="1"/>
    <col min="4869" max="4869" width="2.85546875" style="19" customWidth="1"/>
    <col min="4870" max="4870" width="1.85546875" style="19" customWidth="1"/>
    <col min="4871" max="5120" width="15.85546875" style="19"/>
    <col min="5121" max="5121" width="3.42578125" style="19" customWidth="1"/>
    <col min="5122" max="5122" width="18.7109375" style="19" customWidth="1"/>
    <col min="5123" max="5123" width="95.5703125" style="19" customWidth="1"/>
    <col min="5124" max="5124" width="15.140625" style="19" customWidth="1"/>
    <col min="5125" max="5125" width="2.85546875" style="19" customWidth="1"/>
    <col min="5126" max="5126" width="1.85546875" style="19" customWidth="1"/>
    <col min="5127" max="5376" width="15.85546875" style="19"/>
    <col min="5377" max="5377" width="3.42578125" style="19" customWidth="1"/>
    <col min="5378" max="5378" width="18.7109375" style="19" customWidth="1"/>
    <col min="5379" max="5379" width="95.5703125" style="19" customWidth="1"/>
    <col min="5380" max="5380" width="15.140625" style="19" customWidth="1"/>
    <col min="5381" max="5381" width="2.85546875" style="19" customWidth="1"/>
    <col min="5382" max="5382" width="1.85546875" style="19" customWidth="1"/>
    <col min="5383" max="5632" width="15.85546875" style="19"/>
    <col min="5633" max="5633" width="3.42578125" style="19" customWidth="1"/>
    <col min="5634" max="5634" width="18.7109375" style="19" customWidth="1"/>
    <col min="5635" max="5635" width="95.5703125" style="19" customWidth="1"/>
    <col min="5636" max="5636" width="15.140625" style="19" customWidth="1"/>
    <col min="5637" max="5637" width="2.85546875" style="19" customWidth="1"/>
    <col min="5638" max="5638" width="1.85546875" style="19" customWidth="1"/>
    <col min="5639" max="5888" width="15.85546875" style="19"/>
    <col min="5889" max="5889" width="3.42578125" style="19" customWidth="1"/>
    <col min="5890" max="5890" width="18.7109375" style="19" customWidth="1"/>
    <col min="5891" max="5891" width="95.5703125" style="19" customWidth="1"/>
    <col min="5892" max="5892" width="15.140625" style="19" customWidth="1"/>
    <col min="5893" max="5893" width="2.85546875" style="19" customWidth="1"/>
    <col min="5894" max="5894" width="1.85546875" style="19" customWidth="1"/>
    <col min="5895" max="6144" width="15.85546875" style="19"/>
    <col min="6145" max="6145" width="3.42578125" style="19" customWidth="1"/>
    <col min="6146" max="6146" width="18.7109375" style="19" customWidth="1"/>
    <col min="6147" max="6147" width="95.5703125" style="19" customWidth="1"/>
    <col min="6148" max="6148" width="15.140625" style="19" customWidth="1"/>
    <col min="6149" max="6149" width="2.85546875" style="19" customWidth="1"/>
    <col min="6150" max="6150" width="1.85546875" style="19" customWidth="1"/>
    <col min="6151" max="6400" width="15.85546875" style="19"/>
    <col min="6401" max="6401" width="3.42578125" style="19" customWidth="1"/>
    <col min="6402" max="6402" width="18.7109375" style="19" customWidth="1"/>
    <col min="6403" max="6403" width="95.5703125" style="19" customWidth="1"/>
    <col min="6404" max="6404" width="15.140625" style="19" customWidth="1"/>
    <col min="6405" max="6405" width="2.85546875" style="19" customWidth="1"/>
    <col min="6406" max="6406" width="1.85546875" style="19" customWidth="1"/>
    <col min="6407" max="6656" width="15.85546875" style="19"/>
    <col min="6657" max="6657" width="3.42578125" style="19" customWidth="1"/>
    <col min="6658" max="6658" width="18.7109375" style="19" customWidth="1"/>
    <col min="6659" max="6659" width="95.5703125" style="19" customWidth="1"/>
    <col min="6660" max="6660" width="15.140625" style="19" customWidth="1"/>
    <col min="6661" max="6661" width="2.85546875" style="19" customWidth="1"/>
    <col min="6662" max="6662" width="1.85546875" style="19" customWidth="1"/>
    <col min="6663" max="6912" width="15.85546875" style="19"/>
    <col min="6913" max="6913" width="3.42578125" style="19" customWidth="1"/>
    <col min="6914" max="6914" width="18.7109375" style="19" customWidth="1"/>
    <col min="6915" max="6915" width="95.5703125" style="19" customWidth="1"/>
    <col min="6916" max="6916" width="15.140625" style="19" customWidth="1"/>
    <col min="6917" max="6917" width="2.85546875" style="19" customWidth="1"/>
    <col min="6918" max="6918" width="1.85546875" style="19" customWidth="1"/>
    <col min="6919" max="7168" width="15.85546875" style="19"/>
    <col min="7169" max="7169" width="3.42578125" style="19" customWidth="1"/>
    <col min="7170" max="7170" width="18.7109375" style="19" customWidth="1"/>
    <col min="7171" max="7171" width="95.5703125" style="19" customWidth="1"/>
    <col min="7172" max="7172" width="15.140625" style="19" customWidth="1"/>
    <col min="7173" max="7173" width="2.85546875" style="19" customWidth="1"/>
    <col min="7174" max="7174" width="1.85546875" style="19" customWidth="1"/>
    <col min="7175" max="7424" width="15.85546875" style="19"/>
    <col min="7425" max="7425" width="3.42578125" style="19" customWidth="1"/>
    <col min="7426" max="7426" width="18.7109375" style="19" customWidth="1"/>
    <col min="7427" max="7427" width="95.5703125" style="19" customWidth="1"/>
    <col min="7428" max="7428" width="15.140625" style="19" customWidth="1"/>
    <col min="7429" max="7429" width="2.85546875" style="19" customWidth="1"/>
    <col min="7430" max="7430" width="1.85546875" style="19" customWidth="1"/>
    <col min="7431" max="7680" width="15.85546875" style="19"/>
    <col min="7681" max="7681" width="3.42578125" style="19" customWidth="1"/>
    <col min="7682" max="7682" width="18.7109375" style="19" customWidth="1"/>
    <col min="7683" max="7683" width="95.5703125" style="19" customWidth="1"/>
    <col min="7684" max="7684" width="15.140625" style="19" customWidth="1"/>
    <col min="7685" max="7685" width="2.85546875" style="19" customWidth="1"/>
    <col min="7686" max="7686" width="1.85546875" style="19" customWidth="1"/>
    <col min="7687" max="7936" width="15.85546875" style="19"/>
    <col min="7937" max="7937" width="3.42578125" style="19" customWidth="1"/>
    <col min="7938" max="7938" width="18.7109375" style="19" customWidth="1"/>
    <col min="7939" max="7939" width="95.5703125" style="19" customWidth="1"/>
    <col min="7940" max="7940" width="15.140625" style="19" customWidth="1"/>
    <col min="7941" max="7941" width="2.85546875" style="19" customWidth="1"/>
    <col min="7942" max="7942" width="1.85546875" style="19" customWidth="1"/>
    <col min="7943" max="8192" width="15.85546875" style="19"/>
    <col min="8193" max="8193" width="3.42578125" style="19" customWidth="1"/>
    <col min="8194" max="8194" width="18.7109375" style="19" customWidth="1"/>
    <col min="8195" max="8195" width="95.5703125" style="19" customWidth="1"/>
    <col min="8196" max="8196" width="15.140625" style="19" customWidth="1"/>
    <col min="8197" max="8197" width="2.85546875" style="19" customWidth="1"/>
    <col min="8198" max="8198" width="1.85546875" style="19" customWidth="1"/>
    <col min="8199" max="8448" width="15.85546875" style="19"/>
    <col min="8449" max="8449" width="3.42578125" style="19" customWidth="1"/>
    <col min="8450" max="8450" width="18.7109375" style="19" customWidth="1"/>
    <col min="8451" max="8451" width="95.5703125" style="19" customWidth="1"/>
    <col min="8452" max="8452" width="15.140625" style="19" customWidth="1"/>
    <col min="8453" max="8453" width="2.85546875" style="19" customWidth="1"/>
    <col min="8454" max="8454" width="1.85546875" style="19" customWidth="1"/>
    <col min="8455" max="8704" width="15.85546875" style="19"/>
    <col min="8705" max="8705" width="3.42578125" style="19" customWidth="1"/>
    <col min="8706" max="8706" width="18.7109375" style="19" customWidth="1"/>
    <col min="8707" max="8707" width="95.5703125" style="19" customWidth="1"/>
    <col min="8708" max="8708" width="15.140625" style="19" customWidth="1"/>
    <col min="8709" max="8709" width="2.85546875" style="19" customWidth="1"/>
    <col min="8710" max="8710" width="1.85546875" style="19" customWidth="1"/>
    <col min="8711" max="8960" width="15.85546875" style="19"/>
    <col min="8961" max="8961" width="3.42578125" style="19" customWidth="1"/>
    <col min="8962" max="8962" width="18.7109375" style="19" customWidth="1"/>
    <col min="8963" max="8963" width="95.5703125" style="19" customWidth="1"/>
    <col min="8964" max="8964" width="15.140625" style="19" customWidth="1"/>
    <col min="8965" max="8965" width="2.85546875" style="19" customWidth="1"/>
    <col min="8966" max="8966" width="1.85546875" style="19" customWidth="1"/>
    <col min="8967" max="9216" width="15.85546875" style="19"/>
    <col min="9217" max="9217" width="3.42578125" style="19" customWidth="1"/>
    <col min="9218" max="9218" width="18.7109375" style="19" customWidth="1"/>
    <col min="9219" max="9219" width="95.5703125" style="19" customWidth="1"/>
    <col min="9220" max="9220" width="15.140625" style="19" customWidth="1"/>
    <col min="9221" max="9221" width="2.85546875" style="19" customWidth="1"/>
    <col min="9222" max="9222" width="1.85546875" style="19" customWidth="1"/>
    <col min="9223" max="9472" width="15.85546875" style="19"/>
    <col min="9473" max="9473" width="3.42578125" style="19" customWidth="1"/>
    <col min="9474" max="9474" width="18.7109375" style="19" customWidth="1"/>
    <col min="9475" max="9475" width="95.5703125" style="19" customWidth="1"/>
    <col min="9476" max="9476" width="15.140625" style="19" customWidth="1"/>
    <col min="9477" max="9477" width="2.85546875" style="19" customWidth="1"/>
    <col min="9478" max="9478" width="1.85546875" style="19" customWidth="1"/>
    <col min="9479" max="9728" width="15.85546875" style="19"/>
    <col min="9729" max="9729" width="3.42578125" style="19" customWidth="1"/>
    <col min="9730" max="9730" width="18.7109375" style="19" customWidth="1"/>
    <col min="9731" max="9731" width="95.5703125" style="19" customWidth="1"/>
    <col min="9732" max="9732" width="15.140625" style="19" customWidth="1"/>
    <col min="9733" max="9733" width="2.85546875" style="19" customWidth="1"/>
    <col min="9734" max="9734" width="1.85546875" style="19" customWidth="1"/>
    <col min="9735" max="9984" width="15.85546875" style="19"/>
    <col min="9985" max="9985" width="3.42578125" style="19" customWidth="1"/>
    <col min="9986" max="9986" width="18.7109375" style="19" customWidth="1"/>
    <col min="9987" max="9987" width="95.5703125" style="19" customWidth="1"/>
    <col min="9988" max="9988" width="15.140625" style="19" customWidth="1"/>
    <col min="9989" max="9989" width="2.85546875" style="19" customWidth="1"/>
    <col min="9990" max="9990" width="1.85546875" style="19" customWidth="1"/>
    <col min="9991" max="10240" width="15.85546875" style="19"/>
    <col min="10241" max="10241" width="3.42578125" style="19" customWidth="1"/>
    <col min="10242" max="10242" width="18.7109375" style="19" customWidth="1"/>
    <col min="10243" max="10243" width="95.5703125" style="19" customWidth="1"/>
    <col min="10244" max="10244" width="15.140625" style="19" customWidth="1"/>
    <col min="10245" max="10245" width="2.85546875" style="19" customWidth="1"/>
    <col min="10246" max="10246" width="1.85546875" style="19" customWidth="1"/>
    <col min="10247" max="10496" width="15.85546875" style="19"/>
    <col min="10497" max="10497" width="3.42578125" style="19" customWidth="1"/>
    <col min="10498" max="10498" width="18.7109375" style="19" customWidth="1"/>
    <col min="10499" max="10499" width="95.5703125" style="19" customWidth="1"/>
    <col min="10500" max="10500" width="15.140625" style="19" customWidth="1"/>
    <col min="10501" max="10501" width="2.85546875" style="19" customWidth="1"/>
    <col min="10502" max="10502" width="1.85546875" style="19" customWidth="1"/>
    <col min="10503" max="10752" width="15.85546875" style="19"/>
    <col min="10753" max="10753" width="3.42578125" style="19" customWidth="1"/>
    <col min="10754" max="10754" width="18.7109375" style="19" customWidth="1"/>
    <col min="10755" max="10755" width="95.5703125" style="19" customWidth="1"/>
    <col min="10756" max="10756" width="15.140625" style="19" customWidth="1"/>
    <col min="10757" max="10757" width="2.85546875" style="19" customWidth="1"/>
    <col min="10758" max="10758" width="1.85546875" style="19" customWidth="1"/>
    <col min="10759" max="11008" width="15.85546875" style="19"/>
    <col min="11009" max="11009" width="3.42578125" style="19" customWidth="1"/>
    <col min="11010" max="11010" width="18.7109375" style="19" customWidth="1"/>
    <col min="11011" max="11011" width="95.5703125" style="19" customWidth="1"/>
    <col min="11012" max="11012" width="15.140625" style="19" customWidth="1"/>
    <col min="11013" max="11013" width="2.85546875" style="19" customWidth="1"/>
    <col min="11014" max="11014" width="1.85546875" style="19" customWidth="1"/>
    <col min="11015" max="11264" width="15.85546875" style="19"/>
    <col min="11265" max="11265" width="3.42578125" style="19" customWidth="1"/>
    <col min="11266" max="11266" width="18.7109375" style="19" customWidth="1"/>
    <col min="11267" max="11267" width="95.5703125" style="19" customWidth="1"/>
    <col min="11268" max="11268" width="15.140625" style="19" customWidth="1"/>
    <col min="11269" max="11269" width="2.85546875" style="19" customWidth="1"/>
    <col min="11270" max="11270" width="1.85546875" style="19" customWidth="1"/>
    <col min="11271" max="11520" width="15.85546875" style="19"/>
    <col min="11521" max="11521" width="3.42578125" style="19" customWidth="1"/>
    <col min="11522" max="11522" width="18.7109375" style="19" customWidth="1"/>
    <col min="11523" max="11523" width="95.5703125" style="19" customWidth="1"/>
    <col min="11524" max="11524" width="15.140625" style="19" customWidth="1"/>
    <col min="11525" max="11525" width="2.85546875" style="19" customWidth="1"/>
    <col min="11526" max="11526" width="1.85546875" style="19" customWidth="1"/>
    <col min="11527" max="11776" width="15.85546875" style="19"/>
    <col min="11777" max="11777" width="3.42578125" style="19" customWidth="1"/>
    <col min="11778" max="11778" width="18.7109375" style="19" customWidth="1"/>
    <col min="11779" max="11779" width="95.5703125" style="19" customWidth="1"/>
    <col min="11780" max="11780" width="15.140625" style="19" customWidth="1"/>
    <col min="11781" max="11781" width="2.85546875" style="19" customWidth="1"/>
    <col min="11782" max="11782" width="1.85546875" style="19" customWidth="1"/>
    <col min="11783" max="12032" width="15.85546875" style="19"/>
    <col min="12033" max="12033" width="3.42578125" style="19" customWidth="1"/>
    <col min="12034" max="12034" width="18.7109375" style="19" customWidth="1"/>
    <col min="12035" max="12035" width="95.5703125" style="19" customWidth="1"/>
    <col min="12036" max="12036" width="15.140625" style="19" customWidth="1"/>
    <col min="12037" max="12037" width="2.85546875" style="19" customWidth="1"/>
    <col min="12038" max="12038" width="1.85546875" style="19" customWidth="1"/>
    <col min="12039" max="12288" width="15.85546875" style="19"/>
    <col min="12289" max="12289" width="3.42578125" style="19" customWidth="1"/>
    <col min="12290" max="12290" width="18.7109375" style="19" customWidth="1"/>
    <col min="12291" max="12291" width="95.5703125" style="19" customWidth="1"/>
    <col min="12292" max="12292" width="15.140625" style="19" customWidth="1"/>
    <col min="12293" max="12293" width="2.85546875" style="19" customWidth="1"/>
    <col min="12294" max="12294" width="1.85546875" style="19" customWidth="1"/>
    <col min="12295" max="12544" width="15.85546875" style="19"/>
    <col min="12545" max="12545" width="3.42578125" style="19" customWidth="1"/>
    <col min="12546" max="12546" width="18.7109375" style="19" customWidth="1"/>
    <col min="12547" max="12547" width="95.5703125" style="19" customWidth="1"/>
    <col min="12548" max="12548" width="15.140625" style="19" customWidth="1"/>
    <col min="12549" max="12549" width="2.85546875" style="19" customWidth="1"/>
    <col min="12550" max="12550" width="1.85546875" style="19" customWidth="1"/>
    <col min="12551" max="12800" width="15.85546875" style="19"/>
    <col min="12801" max="12801" width="3.42578125" style="19" customWidth="1"/>
    <col min="12802" max="12802" width="18.7109375" style="19" customWidth="1"/>
    <col min="12803" max="12803" width="95.5703125" style="19" customWidth="1"/>
    <col min="12804" max="12804" width="15.140625" style="19" customWidth="1"/>
    <col min="12805" max="12805" width="2.85546875" style="19" customWidth="1"/>
    <col min="12806" max="12806" width="1.85546875" style="19" customWidth="1"/>
    <col min="12807" max="13056" width="15.85546875" style="19"/>
    <col min="13057" max="13057" width="3.42578125" style="19" customWidth="1"/>
    <col min="13058" max="13058" width="18.7109375" style="19" customWidth="1"/>
    <col min="13059" max="13059" width="95.5703125" style="19" customWidth="1"/>
    <col min="13060" max="13060" width="15.140625" style="19" customWidth="1"/>
    <col min="13061" max="13061" width="2.85546875" style="19" customWidth="1"/>
    <col min="13062" max="13062" width="1.85546875" style="19" customWidth="1"/>
    <col min="13063" max="13312" width="15.85546875" style="19"/>
    <col min="13313" max="13313" width="3.42578125" style="19" customWidth="1"/>
    <col min="13314" max="13314" width="18.7109375" style="19" customWidth="1"/>
    <col min="13315" max="13315" width="95.5703125" style="19" customWidth="1"/>
    <col min="13316" max="13316" width="15.140625" style="19" customWidth="1"/>
    <col min="13317" max="13317" width="2.85546875" style="19" customWidth="1"/>
    <col min="13318" max="13318" width="1.85546875" style="19" customWidth="1"/>
    <col min="13319" max="13568" width="15.85546875" style="19"/>
    <col min="13569" max="13569" width="3.42578125" style="19" customWidth="1"/>
    <col min="13570" max="13570" width="18.7109375" style="19" customWidth="1"/>
    <col min="13571" max="13571" width="95.5703125" style="19" customWidth="1"/>
    <col min="13572" max="13572" width="15.140625" style="19" customWidth="1"/>
    <col min="13573" max="13573" width="2.85546875" style="19" customWidth="1"/>
    <col min="13574" max="13574" width="1.85546875" style="19" customWidth="1"/>
    <col min="13575" max="13824" width="15.85546875" style="19"/>
    <col min="13825" max="13825" width="3.42578125" style="19" customWidth="1"/>
    <col min="13826" max="13826" width="18.7109375" style="19" customWidth="1"/>
    <col min="13827" max="13827" width="95.5703125" style="19" customWidth="1"/>
    <col min="13828" max="13828" width="15.140625" style="19" customWidth="1"/>
    <col min="13829" max="13829" width="2.85546875" style="19" customWidth="1"/>
    <col min="13830" max="13830" width="1.85546875" style="19" customWidth="1"/>
    <col min="13831" max="14080" width="15.85546875" style="19"/>
    <col min="14081" max="14081" width="3.42578125" style="19" customWidth="1"/>
    <col min="14082" max="14082" width="18.7109375" style="19" customWidth="1"/>
    <col min="14083" max="14083" width="95.5703125" style="19" customWidth="1"/>
    <col min="14084" max="14084" width="15.140625" style="19" customWidth="1"/>
    <col min="14085" max="14085" width="2.85546875" style="19" customWidth="1"/>
    <col min="14086" max="14086" width="1.85546875" style="19" customWidth="1"/>
    <col min="14087" max="14336" width="15.85546875" style="19"/>
    <col min="14337" max="14337" width="3.42578125" style="19" customWidth="1"/>
    <col min="14338" max="14338" width="18.7109375" style="19" customWidth="1"/>
    <col min="14339" max="14339" width="95.5703125" style="19" customWidth="1"/>
    <col min="14340" max="14340" width="15.140625" style="19" customWidth="1"/>
    <col min="14341" max="14341" width="2.85546875" style="19" customWidth="1"/>
    <col min="14342" max="14342" width="1.85546875" style="19" customWidth="1"/>
    <col min="14343" max="14592" width="15.85546875" style="19"/>
    <col min="14593" max="14593" width="3.42578125" style="19" customWidth="1"/>
    <col min="14594" max="14594" width="18.7109375" style="19" customWidth="1"/>
    <col min="14595" max="14595" width="95.5703125" style="19" customWidth="1"/>
    <col min="14596" max="14596" width="15.140625" style="19" customWidth="1"/>
    <col min="14597" max="14597" width="2.85546875" style="19" customWidth="1"/>
    <col min="14598" max="14598" width="1.85546875" style="19" customWidth="1"/>
    <col min="14599" max="14848" width="15.85546875" style="19"/>
    <col min="14849" max="14849" width="3.42578125" style="19" customWidth="1"/>
    <col min="14850" max="14850" width="18.7109375" style="19" customWidth="1"/>
    <col min="14851" max="14851" width="95.5703125" style="19" customWidth="1"/>
    <col min="14852" max="14852" width="15.140625" style="19" customWidth="1"/>
    <col min="14853" max="14853" width="2.85546875" style="19" customWidth="1"/>
    <col min="14854" max="14854" width="1.85546875" style="19" customWidth="1"/>
    <col min="14855" max="15104" width="15.85546875" style="19"/>
    <col min="15105" max="15105" width="3.42578125" style="19" customWidth="1"/>
    <col min="15106" max="15106" width="18.7109375" style="19" customWidth="1"/>
    <col min="15107" max="15107" width="95.5703125" style="19" customWidth="1"/>
    <col min="15108" max="15108" width="15.140625" style="19" customWidth="1"/>
    <col min="15109" max="15109" width="2.85546875" style="19" customWidth="1"/>
    <col min="15110" max="15110" width="1.85546875" style="19" customWidth="1"/>
    <col min="15111" max="15360" width="15.85546875" style="19"/>
    <col min="15361" max="15361" width="3.42578125" style="19" customWidth="1"/>
    <col min="15362" max="15362" width="18.7109375" style="19" customWidth="1"/>
    <col min="15363" max="15363" width="95.5703125" style="19" customWidth="1"/>
    <col min="15364" max="15364" width="15.140625" style="19" customWidth="1"/>
    <col min="15365" max="15365" width="2.85546875" style="19" customWidth="1"/>
    <col min="15366" max="15366" width="1.85546875" style="19" customWidth="1"/>
    <col min="15367" max="15616" width="15.85546875" style="19"/>
    <col min="15617" max="15617" width="3.42578125" style="19" customWidth="1"/>
    <col min="15618" max="15618" width="18.7109375" style="19" customWidth="1"/>
    <col min="15619" max="15619" width="95.5703125" style="19" customWidth="1"/>
    <col min="15620" max="15620" width="15.140625" style="19" customWidth="1"/>
    <col min="15621" max="15621" width="2.85546875" style="19" customWidth="1"/>
    <col min="15622" max="15622" width="1.85546875" style="19" customWidth="1"/>
    <col min="15623" max="15872" width="15.85546875" style="19"/>
    <col min="15873" max="15873" width="3.42578125" style="19" customWidth="1"/>
    <col min="15874" max="15874" width="18.7109375" style="19" customWidth="1"/>
    <col min="15875" max="15875" width="95.5703125" style="19" customWidth="1"/>
    <col min="15876" max="15876" width="15.140625" style="19" customWidth="1"/>
    <col min="15877" max="15877" width="2.85546875" style="19" customWidth="1"/>
    <col min="15878" max="15878" width="1.85546875" style="19" customWidth="1"/>
    <col min="15879" max="16128" width="15.85546875" style="19"/>
    <col min="16129" max="16129" width="3.42578125" style="19" customWidth="1"/>
    <col min="16130" max="16130" width="18.7109375" style="19" customWidth="1"/>
    <col min="16131" max="16131" width="95.5703125" style="19" customWidth="1"/>
    <col min="16132" max="16132" width="15.140625" style="19" customWidth="1"/>
    <col min="16133" max="16133" width="2.85546875" style="19" customWidth="1"/>
    <col min="16134" max="16134" width="1.85546875" style="19" customWidth="1"/>
    <col min="16135" max="16384" width="15.85546875" style="19"/>
  </cols>
  <sheetData>
    <row r="1" spans="2:4" ht="12" customHeight="1" x14ac:dyDescent="0.25"/>
    <row r="2" spans="2:4" ht="12" customHeight="1" x14ac:dyDescent="0.25"/>
    <row r="3" spans="2:4" ht="12" customHeight="1" x14ac:dyDescent="0.25"/>
    <row r="4" spans="2:4" ht="15.75" customHeight="1" x14ac:dyDescent="0.25">
      <c r="B4" s="164"/>
      <c r="C4" s="165"/>
    </row>
    <row r="5" spans="2:4" ht="183" customHeight="1" x14ac:dyDescent="0.25">
      <c r="B5" s="166"/>
      <c r="C5" s="506"/>
      <c r="D5" s="506"/>
    </row>
    <row r="6" spans="2:4" ht="189.75" customHeight="1" x14ac:dyDescent="0.25">
      <c r="B6" s="166"/>
      <c r="C6" s="167"/>
      <c r="D6" s="167"/>
    </row>
    <row r="7" spans="2:4" ht="124.5" customHeight="1" x14ac:dyDescent="0.25">
      <c r="C7" s="168"/>
    </row>
    <row r="8" spans="2:4" ht="27.75" customHeight="1" x14ac:dyDescent="0.25">
      <c r="B8" s="169"/>
      <c r="C8" s="170"/>
    </row>
    <row r="9" spans="2:4" ht="27.75" customHeight="1" x14ac:dyDescent="0.25">
      <c r="C9" s="170"/>
    </row>
    <row r="37" ht="2.25" customHeight="1" x14ac:dyDescent="0.25"/>
  </sheetData>
  <mergeCells count="1">
    <mergeCell ref="C5:D5"/>
  </mergeCells>
  <pageMargins left="0.19685039370078741" right="0" top="0.78740157480314965" bottom="0.19685039370078741" header="0" footer="0"/>
  <pageSetup paperSize="9" scale="7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D88D1-67E1-415C-86E6-50A8B1DC0AFE}">
  <sheetPr codeName="Sheet9">
    <tabColor rgb="FF243386"/>
    <pageSetUpPr fitToPage="1"/>
  </sheetPr>
  <dimension ref="A1:E57"/>
  <sheetViews>
    <sheetView view="pageBreakPreview" zoomScale="70" zoomScaleNormal="85" zoomScaleSheetLayoutView="70" workbookViewId="0"/>
  </sheetViews>
  <sheetFormatPr defaultColWidth="15.85546875" defaultRowHeight="15.75" x14ac:dyDescent="0.25"/>
  <cols>
    <col min="1" max="1" width="3.42578125" style="19" customWidth="1"/>
    <col min="2" max="2" width="33.7109375" style="175" bestFit="1" customWidth="1"/>
    <col min="3" max="3" width="1.5703125" style="176" customWidth="1"/>
    <col min="4" max="4" width="71" style="175" customWidth="1"/>
    <col min="5" max="6" width="23.5703125" style="175" customWidth="1"/>
    <col min="7" max="7" width="1.85546875" style="175" customWidth="1"/>
    <col min="8" max="8" width="15.85546875" style="175"/>
    <col min="9" max="9" width="6.140625" style="175" customWidth="1"/>
    <col min="10" max="16384" width="15.85546875" style="175"/>
  </cols>
  <sheetData>
    <row r="1" spans="2:4" s="19" customFormat="1" ht="12" customHeight="1" x14ac:dyDescent="0.25">
      <c r="C1" s="171"/>
    </row>
    <row r="2" spans="2:4" s="19" customFormat="1" ht="12" customHeight="1" x14ac:dyDescent="0.25">
      <c r="C2" s="171"/>
    </row>
    <row r="3" spans="2:4" s="19" customFormat="1" ht="12" customHeight="1" x14ac:dyDescent="0.25">
      <c r="C3" s="171"/>
    </row>
    <row r="4" spans="2:4" s="19" customFormat="1" ht="15.75" customHeight="1" x14ac:dyDescent="0.25">
      <c r="C4" s="171"/>
    </row>
    <row r="5" spans="2:4" s="19" customFormat="1" ht="24" customHeight="1" x14ac:dyDescent="0.4">
      <c r="B5" s="507" t="s">
        <v>1344</v>
      </c>
      <c r="C5" s="507"/>
      <c r="D5" s="507"/>
    </row>
    <row r="6" spans="2:4" s="19" customFormat="1" ht="6" customHeight="1" x14ac:dyDescent="0.25">
      <c r="C6" s="171"/>
    </row>
    <row r="7" spans="2:4" s="19" customFormat="1" ht="15.75" customHeight="1" x14ac:dyDescent="0.25">
      <c r="B7" s="172" t="s">
        <v>1345</v>
      </c>
      <c r="C7" s="173"/>
      <c r="D7" s="174">
        <v>45930</v>
      </c>
    </row>
    <row r="8" spans="2:4" s="175" customFormat="1" ht="11.25" customHeight="1" x14ac:dyDescent="0.25">
      <c r="C8" s="176"/>
    </row>
    <row r="10" spans="2:4" s="175" customFormat="1" x14ac:dyDescent="0.25">
      <c r="B10" s="177" t="s">
        <v>1346</v>
      </c>
      <c r="C10" s="176"/>
    </row>
    <row r="11" spans="2:4" s="175" customFormat="1" x14ac:dyDescent="0.25">
      <c r="B11" s="176" t="s">
        <v>1347</v>
      </c>
      <c r="C11" s="176"/>
      <c r="D11" s="176"/>
    </row>
    <row r="12" spans="2:4" s="175" customFormat="1" x14ac:dyDescent="0.25">
      <c r="B12" s="178" t="s">
        <v>1348</v>
      </c>
      <c r="C12" s="176"/>
      <c r="D12" s="179" t="s">
        <v>1347</v>
      </c>
    </row>
    <row r="13" spans="2:4" s="175" customFormat="1" x14ac:dyDescent="0.25">
      <c r="B13" s="178"/>
      <c r="C13" s="176"/>
    </row>
    <row r="14" spans="2:4" s="175" customFormat="1" hidden="1" x14ac:dyDescent="0.25">
      <c r="B14" s="176" t="s">
        <v>1349</v>
      </c>
      <c r="C14" s="176"/>
    </row>
    <row r="15" spans="2:4" s="175" customFormat="1" hidden="1" x14ac:dyDescent="0.25">
      <c r="B15" s="178" t="s">
        <v>1350</v>
      </c>
      <c r="C15" s="176"/>
      <c r="D15" s="179" t="s">
        <v>1351</v>
      </c>
    </row>
    <row r="16" spans="2:4" s="175" customFormat="1" hidden="1" x14ac:dyDescent="0.25">
      <c r="B16" s="178" t="s">
        <v>1352</v>
      </c>
      <c r="C16" s="176"/>
      <c r="D16" s="179" t="s">
        <v>1353</v>
      </c>
    </row>
    <row r="17" spans="2:4" s="175" customFormat="1" hidden="1" x14ac:dyDescent="0.25">
      <c r="B17" s="178" t="s">
        <v>1354</v>
      </c>
      <c r="C17" s="176"/>
      <c r="D17" s="179" t="s">
        <v>1355</v>
      </c>
    </row>
    <row r="18" spans="2:4" s="175" customFormat="1" hidden="1" x14ac:dyDescent="0.25">
      <c r="B18" s="178" t="s">
        <v>1356</v>
      </c>
      <c r="C18" s="176"/>
      <c r="D18" s="179" t="s">
        <v>1357</v>
      </c>
    </row>
    <row r="19" spans="2:4" s="175" customFormat="1" hidden="1" x14ac:dyDescent="0.25">
      <c r="B19" s="178" t="s">
        <v>1358</v>
      </c>
      <c r="C19" s="176"/>
      <c r="D19" s="179" t="s">
        <v>1359</v>
      </c>
    </row>
    <row r="20" spans="2:4" s="175" customFormat="1" hidden="1" x14ac:dyDescent="0.25">
      <c r="B20" s="178" t="s">
        <v>1360</v>
      </c>
      <c r="C20" s="176"/>
      <c r="D20" s="179" t="s">
        <v>1361</v>
      </c>
    </row>
    <row r="21" spans="2:4" s="175" customFormat="1" hidden="1" x14ac:dyDescent="0.25">
      <c r="B21" s="178"/>
      <c r="C21" s="176"/>
    </row>
    <row r="22" spans="2:4" s="175" customFormat="1" hidden="1" x14ac:dyDescent="0.25">
      <c r="B22" s="178" t="s">
        <v>1362</v>
      </c>
      <c r="C22" s="176"/>
      <c r="D22" s="179" t="s">
        <v>1363</v>
      </c>
    </row>
    <row r="23" spans="2:4" s="175" customFormat="1" hidden="1" x14ac:dyDescent="0.25">
      <c r="B23" s="178" t="s">
        <v>1364</v>
      </c>
      <c r="C23" s="176"/>
      <c r="D23" s="179" t="s">
        <v>1365</v>
      </c>
    </row>
    <row r="24" spans="2:4" s="175" customFormat="1" hidden="1" x14ac:dyDescent="0.25">
      <c r="B24" s="178" t="s">
        <v>1366</v>
      </c>
      <c r="C24" s="176"/>
      <c r="D24" s="179" t="s">
        <v>1367</v>
      </c>
    </row>
    <row r="25" spans="2:4" s="175" customFormat="1" hidden="1" x14ac:dyDescent="0.25">
      <c r="B25" s="178" t="s">
        <v>1368</v>
      </c>
      <c r="C25" s="176"/>
      <c r="D25" s="179" t="s">
        <v>1369</v>
      </c>
    </row>
    <row r="26" spans="2:4" s="175" customFormat="1" hidden="1" x14ac:dyDescent="0.25">
      <c r="B26" s="178" t="s">
        <v>1370</v>
      </c>
      <c r="C26" s="176"/>
      <c r="D26" s="179" t="s">
        <v>1371</v>
      </c>
    </row>
    <row r="27" spans="2:4" s="175" customFormat="1" hidden="1" x14ac:dyDescent="0.25">
      <c r="B27" s="178" t="s">
        <v>1372</v>
      </c>
      <c r="C27" s="176"/>
      <c r="D27" s="179" t="s">
        <v>1373</v>
      </c>
    </row>
    <row r="28" spans="2:4" s="175" customFormat="1" hidden="1" x14ac:dyDescent="0.25">
      <c r="B28" s="178" t="s">
        <v>1374</v>
      </c>
      <c r="C28" s="176"/>
      <c r="D28" s="179" t="s">
        <v>1375</v>
      </c>
    </row>
    <row r="29" spans="2:4" s="175" customFormat="1" hidden="1" x14ac:dyDescent="0.25">
      <c r="B29" s="178" t="s">
        <v>1376</v>
      </c>
      <c r="C29" s="176"/>
      <c r="D29" s="179" t="s">
        <v>1377</v>
      </c>
    </row>
    <row r="30" spans="2:4" s="175" customFormat="1" hidden="1" x14ac:dyDescent="0.25">
      <c r="B30" s="178" t="s">
        <v>1378</v>
      </c>
      <c r="C30" s="176"/>
      <c r="D30" s="179" t="s">
        <v>1379</v>
      </c>
    </row>
    <row r="31" spans="2:4" s="175" customFormat="1" hidden="1" x14ac:dyDescent="0.25">
      <c r="B31" s="178" t="s">
        <v>1380</v>
      </c>
      <c r="C31" s="176"/>
      <c r="D31" s="179" t="s">
        <v>1381</v>
      </c>
    </row>
    <row r="32" spans="2:4" s="175" customFormat="1" hidden="1" x14ac:dyDescent="0.25">
      <c r="B32" s="178" t="s">
        <v>1382</v>
      </c>
      <c r="C32" s="176"/>
      <c r="D32" s="179" t="s">
        <v>1383</v>
      </c>
    </row>
    <row r="33" spans="2:5" s="175" customFormat="1" hidden="1" x14ac:dyDescent="0.25">
      <c r="B33" s="178" t="s">
        <v>1384</v>
      </c>
      <c r="C33" s="176"/>
      <c r="D33" s="179" t="s">
        <v>1385</v>
      </c>
    </row>
    <row r="34" spans="2:5" s="175" customFormat="1" hidden="1" x14ac:dyDescent="0.25">
      <c r="B34" s="178" t="s">
        <v>1386</v>
      </c>
      <c r="C34" s="176"/>
      <c r="D34" s="179" t="s">
        <v>1387</v>
      </c>
    </row>
    <row r="35" spans="2:5" s="175" customFormat="1" hidden="1" x14ac:dyDescent="0.25">
      <c r="B35" s="178" t="s">
        <v>1388</v>
      </c>
      <c r="C35" s="176"/>
      <c r="D35" s="179" t="s">
        <v>1389</v>
      </c>
    </row>
    <row r="36" spans="2:5" s="175" customFormat="1" hidden="1" x14ac:dyDescent="0.25">
      <c r="B36" s="178" t="s">
        <v>1390</v>
      </c>
      <c r="C36" s="176"/>
      <c r="D36" s="179" t="s">
        <v>1391</v>
      </c>
    </row>
    <row r="37" spans="2:5" s="175" customFormat="1" hidden="1" x14ac:dyDescent="0.25">
      <c r="B37" s="178" t="s">
        <v>1392</v>
      </c>
      <c r="C37" s="176"/>
      <c r="D37" s="179" t="s">
        <v>1393</v>
      </c>
    </row>
    <row r="38" spans="2:5" s="175" customFormat="1" hidden="1" x14ac:dyDescent="0.25">
      <c r="B38" s="178" t="s">
        <v>1394</v>
      </c>
      <c r="C38" s="176"/>
      <c r="D38" s="179" t="s">
        <v>1395</v>
      </c>
    </row>
    <row r="39" spans="2:5" s="175" customFormat="1" hidden="1" x14ac:dyDescent="0.25">
      <c r="B39" s="178" t="s">
        <v>1396</v>
      </c>
      <c r="C39" s="176"/>
      <c r="D39" s="179" t="s">
        <v>1397</v>
      </c>
    </row>
    <row r="40" spans="2:5" s="175" customFormat="1" hidden="1" x14ac:dyDescent="0.25">
      <c r="B40" s="178"/>
      <c r="C40" s="176"/>
      <c r="D40" s="180"/>
    </row>
    <row r="41" spans="2:5" s="175" customFormat="1" hidden="1" x14ac:dyDescent="0.25">
      <c r="B41" s="178"/>
      <c r="C41" s="176"/>
      <c r="D41" s="181"/>
    </row>
    <row r="42" spans="2:5" s="175" customFormat="1" hidden="1" x14ac:dyDescent="0.25">
      <c r="B42" s="178"/>
      <c r="C42" s="176"/>
      <c r="D42" s="180"/>
    </row>
    <row r="43" spans="2:5" s="175" customFormat="1" x14ac:dyDescent="0.25">
      <c r="B43" s="177" t="s">
        <v>1398</v>
      </c>
      <c r="C43" s="176"/>
      <c r="D43" s="176"/>
      <c r="E43" s="176"/>
    </row>
    <row r="44" spans="2:5" s="175" customFormat="1" x14ac:dyDescent="0.25">
      <c r="B44" s="176" t="s">
        <v>1348</v>
      </c>
      <c r="C44" s="176"/>
      <c r="D44" s="180" t="s">
        <v>1347</v>
      </c>
      <c r="E44" s="176"/>
    </row>
    <row r="45" spans="2:5" s="175" customFormat="1" x14ac:dyDescent="0.25">
      <c r="B45" s="176" t="s">
        <v>1399</v>
      </c>
      <c r="C45" s="176"/>
      <c r="D45" s="180" t="s">
        <v>1400</v>
      </c>
      <c r="E45" s="176"/>
    </row>
    <row r="46" spans="2:5" s="175" customFormat="1" x14ac:dyDescent="0.25">
      <c r="B46" s="176" t="s">
        <v>1401</v>
      </c>
      <c r="C46" s="176"/>
      <c r="D46" s="180" t="s">
        <v>1402</v>
      </c>
      <c r="E46" s="176"/>
    </row>
    <row r="47" spans="2:5" s="175" customFormat="1" x14ac:dyDescent="0.25">
      <c r="B47" s="176" t="s">
        <v>1403</v>
      </c>
      <c r="C47" s="176"/>
      <c r="D47" s="180" t="s">
        <v>1404</v>
      </c>
      <c r="E47" s="176"/>
    </row>
    <row r="48" spans="2:5" s="175" customFormat="1" x14ac:dyDescent="0.25">
      <c r="B48" s="176" t="s">
        <v>1405</v>
      </c>
      <c r="C48" s="176"/>
      <c r="D48" s="180" t="s">
        <v>1406</v>
      </c>
      <c r="E48" s="176"/>
    </row>
    <row r="49" spans="2:5" s="175" customFormat="1" x14ac:dyDescent="0.25">
      <c r="B49" s="176" t="s">
        <v>1407</v>
      </c>
      <c r="C49" s="176"/>
      <c r="D49" s="180" t="s">
        <v>1408</v>
      </c>
      <c r="E49" s="176"/>
    </row>
    <row r="50" spans="2:5" s="175" customFormat="1" x14ac:dyDescent="0.25">
      <c r="B50" s="176" t="s">
        <v>1409</v>
      </c>
      <c r="C50" s="176"/>
      <c r="D50" s="180" t="s">
        <v>1410</v>
      </c>
      <c r="E50" s="176"/>
    </row>
    <row r="51" spans="2:5" s="175" customFormat="1" x14ac:dyDescent="0.25">
      <c r="C51" s="176"/>
      <c r="E51" s="176"/>
    </row>
    <row r="52" spans="2:5" s="175" customFormat="1" x14ac:dyDescent="0.25">
      <c r="C52" s="176"/>
      <c r="E52" s="176"/>
    </row>
    <row r="53" spans="2:5" s="175" customFormat="1" x14ac:dyDescent="0.25">
      <c r="B53" s="177" t="s">
        <v>1411</v>
      </c>
      <c r="C53" s="176"/>
      <c r="E53" s="176"/>
    </row>
    <row r="54" spans="2:5" s="175" customFormat="1" x14ac:dyDescent="0.25">
      <c r="B54" s="178" t="s">
        <v>1412</v>
      </c>
      <c r="C54" s="176"/>
      <c r="D54" s="179" t="s">
        <v>1413</v>
      </c>
      <c r="E54" s="176"/>
    </row>
    <row r="55" spans="2:5" s="175" customFormat="1" x14ac:dyDescent="0.25">
      <c r="B55" s="178" t="s">
        <v>1414</v>
      </c>
      <c r="C55" s="176"/>
      <c r="D55" s="179" t="s">
        <v>1413</v>
      </c>
      <c r="E55" s="176"/>
    </row>
    <row r="56" spans="2:5" s="175" customFormat="1" x14ac:dyDescent="0.25">
      <c r="B56" s="178" t="s">
        <v>1415</v>
      </c>
      <c r="C56" s="176"/>
      <c r="D56" s="179" t="s">
        <v>1416</v>
      </c>
    </row>
    <row r="57" spans="2:5" s="175" customFormat="1" x14ac:dyDescent="0.25">
      <c r="C57" s="176"/>
    </row>
  </sheetData>
  <mergeCells count="1">
    <mergeCell ref="B5:D5"/>
  </mergeCells>
  <hyperlinks>
    <hyperlink ref="D12" location="'Tabel A - General Issuer Detail'!A1" display="General Issuer Detail" xr:uid="{0F3119A0-F891-4EC8-874C-D67E8F0CE752}"/>
    <hyperlink ref="D15" location="'G1-G4 - Cover pool inform.'!A1" display="General cover pool information " xr:uid="{E0D66342-9CA9-4039-A4B2-989EC4A8E7D0}"/>
    <hyperlink ref="D16" location="'G1-G4 - Cover pool inform.'!B25" display="Outstanding CBs" xr:uid="{3353F610-FCBD-45DB-B296-D4237B7BD080}"/>
    <hyperlink ref="D19" location="'G1-G4 - Cover pool inform.'!B61" display="Legal ALM (balance principle) adherence" xr:uid="{E6F1B651-2E07-4084-A611-7F89E0E04C5D}"/>
    <hyperlink ref="D20" location="'G1-G4 - Cover pool inform.'!B70" display="Additional characteristics of ALM business model for issued CBs" xr:uid="{CFFF194E-24EA-4809-94CE-915ED9131E83}"/>
    <hyperlink ref="D22" location="'Table 1-3 - Lending'!B7" display="Number of loans by property category" xr:uid="{C33A56BF-1DC9-4A6A-9B58-4C50EA9290EE}"/>
    <hyperlink ref="D23" location="'Table 1-3 - Lending'!B16" display="Lending by property category, DKKbn" xr:uid="{70F8B27E-47EA-477E-B34B-3580EFA14B5C}"/>
    <hyperlink ref="D24" location="'Table 1-3 - Lending'!B23" display="Lending, by loan size, DKKbn" xr:uid="{BFC71807-E09C-4065-84C3-319CBD0F0CE6}"/>
    <hyperlink ref="D25" location="'Table 4 - LTV'!B7" display="Lending, by-loan to-value (LTV), current property value, DKKbn" xr:uid="{6DA80FEF-1F68-4BA8-9C8A-2212D06F09E9}"/>
    <hyperlink ref="D26" location="'Table 4 - LTV'!B29" display="Lending, by-loan to-value (LTV), current property value, Per cent" xr:uid="{ED4DFBF7-C296-4E3D-90A1-17EB1D8C4FC5}"/>
    <hyperlink ref="D27" location="'Table 4 - LTV'!B51" display="Lending, by-loan to-value (LTV), current property value, DKKbn (&quot;Sidste krone&quot;)" xr:uid="{6FB867CD-BDAA-4B76-9BDB-71B1A415CEA0}"/>
    <hyperlink ref="D28" location="'Table 4 - LTV'!B73" display="Lending, by-loan to-value (LTV), current property value, Per cent (&quot;Sidste krone&quot;)" xr:uid="{35D9D966-382E-4716-8712-5B84264B58B9}"/>
    <hyperlink ref="D29" location="'Table 5 - Region - Ship type'!A1" display="Lending by region, DKKbn" xr:uid="{BDC82A6A-FCAD-4F4B-9832-CDEE079634A6}"/>
    <hyperlink ref="D30" location="'Table 6-8 - Lending by loantype'!B6" display="Lending by loan type - IO Loans, DKKbn" xr:uid="{66AB83A2-D9CD-46D0-B439-A9DF9BA5FA01}"/>
    <hyperlink ref="D31" location="'Table 6-8 - Lending by loantype'!B23" display="Lending by loan type - Repayment Loans / Amortizing Loans, DKKbn" xr:uid="{55608ECD-63E0-4C57-806D-761CAF89E67E}"/>
    <hyperlink ref="D32" location="'Table 6-8 - Lending by loantype'!B40" display="Lending by loan type - All loans, DKKbn" xr:uid="{C512BEA2-4C8C-4112-B40E-7F04B21D19E7}"/>
    <hyperlink ref="D33" location="'Table 9-11 - Lending'!B6" display="Lending by Seasoning, DKKbn (Seasoning defined by duration of customer relationship)" xr:uid="{16449213-B4B9-46C6-AB45-36B1E974635F}"/>
    <hyperlink ref="D34" location="'Table 9-11 - Lending'!B20" display="Lending by remaining maturity, DKKbn" xr:uid="{0E1074EF-FC95-474B-8E45-92DFA6DBF802}"/>
    <hyperlink ref="D35" location="'Table 9-11 - Lending'!B35" display="90 day Non-performing loans by property type, as percentage of instalments payments, %" xr:uid="{F64C6AB5-D02C-45E6-99E6-4DFB6BC01F7E}"/>
    <hyperlink ref="D36" location="'Table 9-11 - Lending'!B45" display="90 day Non-performing loans by property type, as percentage of lending, %" xr:uid="{EF61C018-0B62-4793-A112-7ED92D57F37E}"/>
    <hyperlink ref="D37" location="'Table 9-11 - Lending'!B55" display="90 day Non-performing loans by property type, as percentage of lending, by continous LTV bracket, %" xr:uid="{437D4A5B-490D-4D81-8997-76503A1498A4}"/>
    <hyperlink ref="D38" location="'Table 9-11 - Lending'!B67" display="Realised losses (DKKm)" xr:uid="{813D64CD-F0C3-492B-8774-62E3D4AA7489}"/>
    <hyperlink ref="D39" location="'Table 9-11 - Lending'!B76" display="Realised losses (%)" xr:uid="{C2E3A353-D61C-4B61-813E-D3059D4D67EC}"/>
    <hyperlink ref="D54" location="'X1 Key Concepts'!A1" display="Key Concepts Explanation" xr:uid="{67E45DDC-4F7B-4FA6-83A6-B96A915650F6}"/>
    <hyperlink ref="D56" location="'X3 - General explanation'!A1" display="General explanation" xr:uid="{2DDB5389-5AD6-46F7-B274-323DFC5297C9}"/>
    <hyperlink ref="D44" location="'Tabel A - General Issuer Detail'!A1" display="General Issuer Detail" xr:uid="{DFAA0FA5-5052-4ABC-995F-A864674FA873}"/>
    <hyperlink ref="D45" location="'G1-G4 - Cover pool inform.'!A1" display="Cover pool information" xr:uid="{F9ABE481-8CFE-4634-8AA9-45B16FB07D41}"/>
    <hyperlink ref="D46" location="'Table 1-3 - Lending'!A1" display="Lending" xr:uid="{7EFF0641-107D-4890-95C1-11DA6D3E17E9}"/>
    <hyperlink ref="D47" location="'Table 4 - LTV'!A1" display="LTV" xr:uid="{CBDA6BDE-9AEF-40DC-8DF4-44DA0A9418E5}"/>
    <hyperlink ref="D48" location="'Table 5 - Region - Ship type'!A1" display="Lending by region and ship type" xr:uid="{DC3F70A3-135E-4CFE-8ACC-49B6C945D680}"/>
    <hyperlink ref="D49" location="'Table 6-8 - Lending by loan'!A1" display="Lending by ship type" xr:uid="{2E5E2F11-6018-4B31-8790-4778525618D9}"/>
    <hyperlink ref="D50" location="'Table 9-13 - Lending'!A1" display="Lending (Classification Societies, Size of Ships, NPL definition)" xr:uid="{2077A708-E86B-4B4D-96CE-D349A9A1E325}"/>
    <hyperlink ref="D17" location="'G1-G4 - Cover pool inform.'!A1" display="Cover assets and maturity structure" xr:uid="{2E092713-9154-446E-88D2-F148ACF68F3E}"/>
    <hyperlink ref="D55" location="'X2 Key Concepts'!A1" display="Key Concepts Explanation" xr:uid="{F677AC8F-AF95-40E4-9000-E3DA84B9D1CA}"/>
    <hyperlink ref="D18" location="'G1-G4 - Cover pool inform.'!A1" display="Interest and currency risk" xr:uid="{7A9E911C-FADE-4444-BE5E-9F27ACE6FA5D}"/>
    <hyperlink ref="D16:D20" location="'G1-G4 - Cover pool inform.'!A1" display="Outstanding CBs" xr:uid="{996727DE-B547-4D6F-B244-627808271350}"/>
    <hyperlink ref="D22:D24" location="'Table 1-3 - Lending'!A1" display="Number of loans by property category" xr:uid="{8A981997-FA10-4292-975B-39FF92205F8B}"/>
    <hyperlink ref="D25:D28" location="'Table 4 - LTV'!A1" display="Lending, by-loan to-value (LTV), current property value, DKKbn" xr:uid="{E0E8E391-031A-40B4-8F76-B9C4A7540B7F}"/>
    <hyperlink ref="D30:D32" location="'Table 6-8 - Lending by loan'!A1" display="Lending by loan type - IO Loans, DKKbn" xr:uid="{CD2D4DED-B965-46C7-88C3-74F477D8E45B}"/>
    <hyperlink ref="D33:D37" location="'Table 9-13 - Lending'!A1" display="Lending by Seasoning, DKKbn (Seasoning defined by duration of customer relationship)" xr:uid="{34A60005-91FE-4B9E-97DC-310A0B7BF533}"/>
    <hyperlink ref="D38:D39" location="'Table 9-13 - Lending'!A1" display="Realised losses (DKKm)" xr:uid="{E4DC49B9-BAE1-4E66-816F-D4E0F78243ED}"/>
  </hyperlinks>
  <pageMargins left="0.78740157480314965" right="0.59055118110236227" top="0.78740157480314965" bottom="0.78740157480314965" header="0" footer="0"/>
  <pageSetup paperSize="9" scale="5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pprovalRequest xmlns="fb3cb7b0-3b77-41d0-9c84-1c65d94d2abe" xsi:nil="true"/>
    <Document_x0020_owner xmlns="f9bd66b9-7c30-418d-8f9a-480edd2f805c">
      <UserInfo>
        <DisplayName/>
        <AccountId xsi:nil="true"/>
        <AccountType/>
      </UserInfo>
    </Document_x0020_owner>
    <Approvers xmlns="f9bd66b9-7c30-418d-8f9a-480edd2f805c">
      <UserInfo>
        <DisplayName/>
        <AccountId xsi:nil="true"/>
        <AccountType/>
      </UserInfo>
    </Approvers>
    <Document_x0020_status xmlns="fb3cb7b0-3b77-41d0-9c84-1c65d94d2abe" xsi:nil="true"/>
    <ApprovalDueDate xmlns="fb3cb7b0-3b77-41d0-9c84-1c65d94d2abe" xsi:nil="true"/>
    <ApprovalStatus xmlns="fb3cb7b0-3b77-41d0-9c84-1c65d94d2abe" xsi:nil="true"/>
    <FinalApprover xmlns="62060644-3495-4ed4-8b22-169191dbe1aa">
      <UserInfo>
        <DisplayName/>
        <AccountId xsi:nil="true"/>
        <AccountType/>
      </UserInfo>
    </FinalApprover>
    <ApprovalCC xmlns="f9bd66b9-7c30-418d-8f9a-480edd2f805c">
      <UserInfo>
        <DisplayName/>
        <AccountId xsi:nil="true"/>
        <AccountType/>
      </UserInfo>
    </ApprovalCC>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8A3C85BECA5C1D489FF509E399F9FBFC" ma:contentTypeVersion="12" ma:contentTypeDescription="Opret et nyt dokument." ma:contentTypeScope="" ma:versionID="9f13c22e77fade9d50c3e10a7e6d55ea">
  <xsd:schema xmlns:xsd="http://www.w3.org/2001/XMLSchema" xmlns:xs="http://www.w3.org/2001/XMLSchema" xmlns:p="http://schemas.microsoft.com/office/2006/metadata/properties" xmlns:ns2="f9bd66b9-7c30-418d-8f9a-480edd2f805c" xmlns:ns3="fb3cb7b0-3b77-41d0-9c84-1c65d94d2abe" xmlns:ns4="62060644-3495-4ed4-8b22-169191dbe1aa" targetNamespace="http://schemas.microsoft.com/office/2006/metadata/properties" ma:root="true" ma:fieldsID="2b57787ff0837d000bff9ad588403b3d" ns2:_="" ns3:_="" ns4:_="">
    <xsd:import namespace="f9bd66b9-7c30-418d-8f9a-480edd2f805c"/>
    <xsd:import namespace="fb3cb7b0-3b77-41d0-9c84-1c65d94d2abe"/>
    <xsd:import namespace="62060644-3495-4ed4-8b22-169191dbe1aa"/>
    <xsd:element name="properties">
      <xsd:complexType>
        <xsd:sequence>
          <xsd:element name="documentManagement">
            <xsd:complexType>
              <xsd:all>
                <xsd:element ref="ns2:Document_x0020_owner" minOccurs="0"/>
                <xsd:element ref="ns3:Document_x0020_status" minOccurs="0"/>
                <xsd:element ref="ns2:ApprovalCC" minOccurs="0"/>
                <xsd:element ref="ns3:ApprovalDueDate" minOccurs="0"/>
                <xsd:element ref="ns3:ApprovalRequest" minOccurs="0"/>
                <xsd:element ref="ns3:ApprovalStatus" minOccurs="0"/>
                <xsd:element ref="ns2:Approvers" minOccurs="0"/>
                <xsd:element ref="ns4:MediaServiceMetadata" minOccurs="0"/>
                <xsd:element ref="ns4:MediaServiceFastMetadata" minOccurs="0"/>
                <xsd:element ref="ns4:MediaServiceSearchProperties" minOccurs="0"/>
                <xsd:element ref="ns4:MediaServiceObjectDetectorVersions" minOccurs="0"/>
                <xsd:element ref="ns4:FinalApprov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bd66b9-7c30-418d-8f9a-480edd2f805c" elementFormDefault="qualified">
    <xsd:import namespace="http://schemas.microsoft.com/office/2006/documentManagement/types"/>
    <xsd:import namespace="http://schemas.microsoft.com/office/infopath/2007/PartnerControls"/>
    <xsd:element name="Document_x0020_owner" ma:index="8" nillable="true" ma:displayName="Document owner" ma:list="UserInfo" ma:SharePointGroup="0" ma:internalName="Document_x0020_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provalCC" ma:index="10" nillable="true" ma:displayName="Approval CC" ma:list="UserInfo" ma:SearchPeopleOnly="false" ma:SharePointGroup="0" ma:internalName="ApprovalCC"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provers" ma:index="14" nillable="true" ma:displayName="Approvers" ma:list="UserInfo" ma:SearchPeopleOnly="false" ma:SharePointGroup="0" ma:internalName="Approver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b3cb7b0-3b77-41d0-9c84-1c65d94d2abe" elementFormDefault="qualified">
    <xsd:import namespace="http://schemas.microsoft.com/office/2006/documentManagement/types"/>
    <xsd:import namespace="http://schemas.microsoft.com/office/infopath/2007/PartnerControls"/>
    <xsd:element name="Document_x0020_status" ma:index="9" nillable="true" ma:displayName="Document status" ma:default="" ma:format="RadioButtons" ma:internalName="Document_x0020_status" ma:readOnly="false">
      <xsd:simpleType>
        <xsd:restriction base="dms:Choice">
          <xsd:enumeration value="Draft"/>
          <xsd:enumeration value="Final"/>
        </xsd:restriction>
      </xsd:simpleType>
    </xsd:element>
    <xsd:element name="ApprovalDueDate" ma:index="11" nillable="true" ma:displayName="Deadline" ma:format="DateTime" ma:internalName="ApprovalDueDate" ma:readOnly="false">
      <xsd:simpleType>
        <xsd:restriction base="dms:DateTime"/>
      </xsd:simpleType>
    </xsd:element>
    <xsd:element name="ApprovalRequest" ma:index="12" nillable="true" ma:displayName="Approval Request" ma:internalName="ApprovalRequest" ma:readOnly="false">
      <xsd:simpleType>
        <xsd:restriction base="dms:Text">
          <xsd:maxLength value="255"/>
        </xsd:restriction>
      </xsd:simpleType>
    </xsd:element>
    <xsd:element name="ApprovalStatus" ma:index="13" nillable="true" ma:displayName="Approval Status" ma:format="Dropdown" ma:internalName="ApprovalStatus" ma:readOnly="false">
      <xsd:simpleType>
        <xsd:restriction base="dms:Choice">
          <xsd:enumeration value="Approved"/>
          <xsd:enumeration value="Pending"/>
          <xsd:enumeration value="Declined"/>
        </xsd:restriction>
      </xsd:simpleType>
    </xsd:element>
  </xsd:schema>
  <xsd:schema xmlns:xsd="http://www.w3.org/2001/XMLSchema" xmlns:xs="http://www.w3.org/2001/XMLSchema" xmlns:dms="http://schemas.microsoft.com/office/2006/documentManagement/types" xmlns:pc="http://schemas.microsoft.com/office/infopath/2007/PartnerControls" targetNamespace="62060644-3495-4ed4-8b22-169191dbe1aa"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FinalApprover" ma:index="19" nillable="true" ma:displayName="FinalApprover" ma:internalName="FinalApprov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 ds:uri="fb3cb7b0-3b77-41d0-9c84-1c65d94d2abe"/>
    <ds:schemaRef ds:uri="f9bd66b9-7c30-418d-8f9a-480edd2f805c"/>
    <ds:schemaRef ds:uri="62060644-3495-4ed4-8b22-169191dbe1aa"/>
  </ds:schemaRefs>
</ds:datastoreItem>
</file>

<file path=customXml/itemProps3.xml><?xml version="1.0" encoding="utf-8"?>
<ds:datastoreItem xmlns:ds="http://schemas.openxmlformats.org/officeDocument/2006/customXml" ds:itemID="{61BCFFB4-C7B2-46AB-A284-01DC277BC4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bd66b9-7c30-418d-8f9a-480edd2f805c"/>
    <ds:schemaRef ds:uri="fb3cb7b0-3b77-41d0-9c84-1c65d94d2abe"/>
    <ds:schemaRef ds:uri="62060644-3495-4ed4-8b22-169191dbe1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21</vt:i4>
      </vt:variant>
    </vt:vector>
  </HeadingPairs>
  <TitlesOfParts>
    <vt:vector size="41" baseType="lpstr">
      <vt:lpstr>Disclaimer</vt:lpstr>
      <vt:lpstr>Introduction</vt:lpstr>
      <vt:lpstr>Completion Instructions</vt:lpstr>
      <vt:lpstr>FAQ</vt:lpstr>
      <vt:lpstr>A. HTT General</vt:lpstr>
      <vt:lpstr>B3. HTT Shipping Assets</vt:lpstr>
      <vt:lpstr>C. HTT Harmonised Glossary</vt:lpstr>
      <vt:lpstr>D. NTT Frontpage</vt:lpstr>
      <vt:lpstr>NTT Contents</vt:lpstr>
      <vt:lpstr>Tabel A - General Issuer Detail</vt:lpstr>
      <vt:lpstr>G1-G4 - Cover pool inform.</vt:lpstr>
      <vt:lpstr>Table 1-3 - Lending</vt:lpstr>
      <vt:lpstr>Table 4 - LTV</vt:lpstr>
      <vt:lpstr>Table 5 - Region - Ship type</vt:lpstr>
      <vt:lpstr>Table 6-8 - Lending by loan</vt:lpstr>
      <vt:lpstr>Table 9-13 - Lending</vt:lpstr>
      <vt:lpstr>X1 Key Concepts</vt:lpstr>
      <vt:lpstr>X2 Key Concepts</vt:lpstr>
      <vt:lpstr>X3 - General explanation</vt:lpstr>
      <vt:lpstr>E. Optional ECB-ECAIs data</vt:lpstr>
      <vt:lpstr>Disclaimer!general_tc</vt:lpstr>
      <vt:lpstr>'A. HTT General'!Print_Area</vt:lpstr>
      <vt:lpstr>'B3. HTT Shipping Assets'!Print_Area</vt:lpstr>
      <vt:lpstr>'C. HTT Harmonised Glossary'!Print_Area</vt:lpstr>
      <vt:lpstr>'Completion Instructions'!Print_Area</vt:lpstr>
      <vt:lpstr>'D. NTT Frontpage'!Print_Area</vt:lpstr>
      <vt:lpstr>Disclaimer!Print_Area</vt:lpstr>
      <vt:lpstr>'E. Optional ECB-ECAIs data'!Print_Area</vt:lpstr>
      <vt:lpstr>FAQ!Print_Area</vt:lpstr>
      <vt:lpstr>'G1-G4 - Cover pool inform.'!Print_Area</vt:lpstr>
      <vt:lpstr>Introduction!Print_Area</vt:lpstr>
      <vt:lpstr>'NTT Contents'!Print_Area</vt:lpstr>
      <vt:lpstr>'Table 1-3 - Lending'!Print_Area</vt:lpstr>
      <vt:lpstr>'Table 4 - LTV'!Print_Area</vt:lpstr>
      <vt:lpstr>'Table 5 - Region - Ship type'!Print_Area</vt:lpstr>
      <vt:lpstr>'Table 6-8 - Lending by loan'!Print_Area</vt:lpstr>
      <vt:lpstr>'Table 9-13 - Lending'!Print_Area</vt:lpstr>
      <vt:lpstr>'X1 Key Concepts'!Print_Area</vt:lpstr>
      <vt:lpstr>Disclaimer!Print_Titles</vt:lpstr>
      <vt:lpstr>FAQ!Print_Titles</vt:lpstr>
      <vt:lpstr>Disclaimer!privacy_policy</vt:lpstr>
    </vt:vector>
  </TitlesOfParts>
  <Manager/>
  <Company>European Mortgage Federation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Michael Kildedal</cp:lastModifiedBy>
  <cp:revision/>
  <dcterms:created xsi:type="dcterms:W3CDTF">2016-04-21T08:07:20Z</dcterms:created>
  <dcterms:modified xsi:type="dcterms:W3CDTF">2025-11-12T14:30:55Z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0x0101008A3C85BECA5C1D489FF509E399F9FBFC</vt:lpwstr>
  </property>
  <property fmtid="{D5CDD505-2E9C-101B-9397-08002B2CF9AE}" pid="3" name="_dlc_DocIdItemGuid">
    <vt:lpwstr>2564b996-ee5d-4ce9-bb5f-0954cb76be6a</vt:lpwstr>
  </property>
  <property fmtid="{D5CDD505-2E9C-101B-9397-08002B2CF9AE}" pid="4" name="MediaServiceImageTags">
    <vt:lpwstr/>
  </property>
</Properties>
</file>